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paulcook\Par3 Cloud\National Service\Digital Equity AmeriCorps project\MDE digital navigation project\Digital equity community needs assessment\"/>
    </mc:Choice>
  </mc:AlternateContent>
  <bookViews>
    <workbookView xWindow="0" yWindow="0" windowWidth="13160" windowHeight="5500" activeTab="2"/>
  </bookViews>
  <sheets>
    <sheet name="Original" sheetId="1" r:id="rId1"/>
    <sheet name="Alphabetized by org" sheetId="2" r:id="rId2"/>
    <sheet name="Analysis - All" sheetId="11" r:id="rId3"/>
  </sheets>
  <calcPr calcId="152511"/>
</workbook>
</file>

<file path=xl/calcChain.xml><?xml version="1.0" encoding="utf-8"?>
<calcChain xmlns="http://schemas.openxmlformats.org/spreadsheetml/2006/main">
  <c r="BY11" i="11" l="1"/>
  <c r="BY10" i="11"/>
  <c r="BY9" i="11"/>
  <c r="BL12" i="11"/>
  <c r="BL11" i="11"/>
  <c r="BA4" i="11"/>
  <c r="BA3" i="11"/>
  <c r="BA2" i="11"/>
  <c r="AS13" i="11"/>
  <c r="AS12" i="11"/>
  <c r="AS11" i="11"/>
  <c r="AH4" i="11"/>
  <c r="AH3" i="11"/>
  <c r="AH2" i="11"/>
  <c r="Q11" i="11"/>
  <c r="Q10" i="11"/>
  <c r="Q9" i="11"/>
  <c r="Q8" i="11"/>
  <c r="Q7" i="11"/>
  <c r="Q6" i="11"/>
  <c r="Q5" i="11"/>
  <c r="Q4" i="11"/>
  <c r="Q3" i="11"/>
  <c r="Q2" i="11"/>
  <c r="K12" i="11"/>
  <c r="Q14" i="11"/>
  <c r="Q13" i="11"/>
  <c r="Q12" i="11"/>
  <c r="K11" i="11"/>
  <c r="G2" i="11"/>
  <c r="K8" i="11"/>
  <c r="K7" i="11"/>
  <c r="K6" i="11"/>
  <c r="K5" i="11"/>
  <c r="K4" i="11"/>
  <c r="K2" i="11"/>
  <c r="K3" i="11"/>
  <c r="K1" i="11"/>
  <c r="I13" i="11"/>
  <c r="I12" i="11"/>
  <c r="I11" i="11"/>
  <c r="I10" i="11"/>
  <c r="I9" i="11"/>
  <c r="I8" i="11"/>
  <c r="I7" i="11"/>
  <c r="I6" i="11"/>
  <c r="I5" i="11"/>
  <c r="I4" i="11"/>
  <c r="I3" i="11"/>
  <c r="I2" i="11"/>
  <c r="I1" i="11"/>
  <c r="G13" i="11"/>
  <c r="G12" i="11"/>
  <c r="G11" i="11"/>
  <c r="G10" i="11"/>
  <c r="G9" i="11"/>
  <c r="G8" i="11"/>
  <c r="G7" i="11"/>
  <c r="G6" i="11"/>
  <c r="G5" i="11"/>
  <c r="G4" i="11"/>
  <c r="G3" i="11"/>
  <c r="D6" i="11"/>
  <c r="D5" i="11"/>
  <c r="D3" i="11"/>
  <c r="D2" i="11"/>
  <c r="CK6" i="11"/>
  <c r="CK5" i="11"/>
  <c r="CK3" i="11"/>
  <c r="CK2" i="11"/>
  <c r="CO8" i="11"/>
  <c r="CO9" i="11" s="1"/>
  <c r="CO7" i="11"/>
  <c r="CO5" i="11"/>
  <c r="CO4" i="11"/>
  <c r="CO3" i="11"/>
  <c r="CO2" i="11"/>
  <c r="CN8" i="11"/>
  <c r="CN7" i="11"/>
  <c r="CN5" i="11"/>
  <c r="CN4" i="11"/>
  <c r="CN3" i="11"/>
  <c r="CN2" i="11"/>
  <c r="CR7" i="11"/>
  <c r="CR6" i="11"/>
  <c r="CR4" i="11"/>
  <c r="CR3" i="11"/>
  <c r="CR2" i="11"/>
  <c r="DC7" i="11"/>
  <c r="DB7" i="11"/>
  <c r="DA7" i="11"/>
  <c r="CZ7" i="11"/>
  <c r="CY7" i="11"/>
  <c r="CX7" i="11"/>
  <c r="CX9" i="11" s="1"/>
  <c r="CW7" i="11"/>
  <c r="CV7" i="11"/>
  <c r="CU7" i="11"/>
  <c r="DC8" i="11"/>
  <c r="DB8" i="11"/>
  <c r="DA8" i="11"/>
  <c r="CZ8" i="11"/>
  <c r="CY8" i="11"/>
  <c r="CX8" i="11"/>
  <c r="CW8" i="11"/>
  <c r="CV8" i="11"/>
  <c r="DC5" i="11"/>
  <c r="DB5" i="11"/>
  <c r="DA5" i="11"/>
  <c r="CZ5" i="11"/>
  <c r="CY5" i="11"/>
  <c r="CX5" i="11"/>
  <c r="CW5" i="11"/>
  <c r="CV5" i="11"/>
  <c r="CU5" i="11"/>
  <c r="CU4" i="11"/>
  <c r="CU8" i="11"/>
  <c r="DC4" i="11"/>
  <c r="DB4" i="11"/>
  <c r="DA4" i="11"/>
  <c r="CZ4" i="11"/>
  <c r="CY4" i="11"/>
  <c r="CX4" i="11"/>
  <c r="CW4" i="11"/>
  <c r="CV4" i="11"/>
  <c r="DC3" i="11"/>
  <c r="DB3" i="11"/>
  <c r="DA3" i="11"/>
  <c r="CZ3" i="11"/>
  <c r="CY3" i="11"/>
  <c r="CX3" i="11"/>
  <c r="CW3" i="11"/>
  <c r="CV3" i="11"/>
  <c r="DC2" i="11"/>
  <c r="DB2" i="11"/>
  <c r="DA2" i="11"/>
  <c r="CZ2" i="11"/>
  <c r="CY2" i="11"/>
  <c r="CX2" i="11"/>
  <c r="CW2" i="11"/>
  <c r="CV2" i="11"/>
  <c r="CU3" i="11"/>
  <c r="CU2" i="11"/>
  <c r="DG264" i="11"/>
  <c r="DF264" i="11"/>
  <c r="CI264" i="11"/>
  <c r="BL13" i="11" l="1"/>
  <c r="DB9" i="11"/>
  <c r="K9" i="11"/>
  <c r="CV9" i="11"/>
  <c r="CZ9" i="11"/>
  <c r="CK7" i="11"/>
  <c r="D7" i="11"/>
  <c r="CW9" i="11"/>
  <c r="DA9" i="11"/>
  <c r="CR8" i="11"/>
  <c r="K13" i="11"/>
  <c r="CU9" i="11"/>
  <c r="CY9" i="11"/>
  <c r="DC9" i="11"/>
  <c r="CN9" i="11"/>
  <c r="AT251" i="2"/>
  <c r="AS251" i="2"/>
  <c r="AA251" i="2"/>
  <c r="P251" i="2"/>
  <c r="P256" i="1"/>
  <c r="AA256" i="1"/>
  <c r="AS256" i="1"/>
  <c r="AT256" i="1"/>
</calcChain>
</file>

<file path=xl/sharedStrings.xml><?xml version="1.0" encoding="utf-8"?>
<sst xmlns="http://schemas.openxmlformats.org/spreadsheetml/2006/main" count="27665" uniqueCount="3361">
  <si>
    <t>Organization</t>
  </si>
  <si>
    <t>First Name</t>
  </si>
  <si>
    <t>Last Name</t>
  </si>
  <si>
    <t>Title/Role</t>
  </si>
  <si>
    <t>Phone</t>
  </si>
  <si>
    <t>Email</t>
  </si>
  <si>
    <t>Submitted Date</t>
  </si>
  <si>
    <t>Are you currently a Northstar subscriber?</t>
  </si>
  <si>
    <t>In what state are you located?</t>
  </si>
  <si>
    <t>If you selected other, please explain</t>
  </si>
  <si>
    <t>Which Minnesota county(ies) do you serve? Select all that apply. Use Ctrl to select multiple options.</t>
  </si>
  <si>
    <t>What type of organization are you? Check all that apply.</t>
  </si>
  <si>
    <t>What type(s) of programming do you provide? Check all that apply.</t>
  </si>
  <si>
    <t>In what type(s) of community(ies) does your programming/services take place? Check all boxes that apply.</t>
  </si>
  <si>
    <t>Do you serve individuals in any of the following demographics? Check all that apply.</t>
  </si>
  <si>
    <t>What members of your community have unmet needs?</t>
  </si>
  <si>
    <t>How has your organization responded since the COVID-19 pandemic beginning in March 2020? Check all that apply.</t>
  </si>
  <si>
    <t>How has your organization helped participants access remote programming and services? Select all that apply.</t>
  </si>
  <si>
    <t>Internet access</t>
  </si>
  <si>
    <t>Device distribution</t>
  </si>
  <si>
    <t>Digital literacy skills</t>
  </si>
  <si>
    <t>Please describe in more detail how you have helped participants access remote services and programming (e.g., hotspot distribution, grants for broadband, loaned or gifted devices, referrals to community partners, etc).</t>
  </si>
  <si>
    <t>Have you used volunteers to teach remote learning?</t>
  </si>
  <si>
    <t>Please explain how you have used volunteers to teach remote learning.</t>
  </si>
  <si>
    <t>Teachers/staff are well-equipped to provide remote instruction.</t>
  </si>
  <si>
    <t>Volunteers are well-equipped to provide remote instruction.</t>
  </si>
  <si>
    <t>What additional training or support would be helpful for teachers or volunteers in distance learning/remote instruction?</t>
  </si>
  <si>
    <t>How has participation in your programming changed since the COVID-19 pandemic began in March 2020?</t>
  </si>
  <si>
    <t>Please describe further any changes in participation since March 2020.</t>
  </si>
  <si>
    <t>Access to devices</t>
  </si>
  <si>
    <t>Access to internet</t>
  </si>
  <si>
    <t>Participants' digital literacy skills</t>
  </si>
  <si>
    <t>Low English skills</t>
  </si>
  <si>
    <t>Participants' disabilities</t>
  </si>
  <si>
    <t>(For parents/caregivers) Lack of childcare</t>
  </si>
  <si>
    <t>(For parents/caregivers) Skills in helping children with homework or lessons at home</t>
  </si>
  <si>
    <t>Instructors' skills in digital instruction</t>
  </si>
  <si>
    <t>Other</t>
  </si>
  <si>
    <t>What is a success, or what has worked well, with your organization in addressing digital equity since March 2020?</t>
  </si>
  <si>
    <t>If you had unlimited resources (funds, time, staff), what would you like to do differently or better in your organization to address digital equity?</t>
  </si>
  <si>
    <t>Would you like to share any further comments?</t>
  </si>
  <si>
    <t>Are you interested in any of the following? Check all that apply.</t>
  </si>
  <si>
    <t>Would you like to learn about the Northstar Digital Literacy assessment and curricula?</t>
  </si>
  <si>
    <t>Goodwill of North Georgia</t>
  </si>
  <si>
    <t>Stacy</t>
  </si>
  <si>
    <t>Rozier</t>
  </si>
  <si>
    <t>Director of Virtual Career Services</t>
  </si>
  <si>
    <t>srozier@ging.org</t>
  </si>
  <si>
    <t>Yes</t>
  </si>
  <si>
    <t>GA</t>
  </si>
  <si>
    <t>Non-profit organization</t>
  </si>
  <si>
    <t>Job training/workforce readiness,Digital literacy services</t>
  </si>
  <si>
    <t>Urban,Suburban,Rural</t>
  </si>
  <si>
    <t>English language learners,Immigrants and/or refugees,People who are incarcerated,African American/Black people,Asian American/Pacific Islander people,Hispanic/Latino/a/x people,White people,People in poverty,People who are unemployed,Native English speakers,People experiencing homelessness,People with disabilities,Veterans</t>
  </si>
  <si>
    <t>Shifted to remote (digital/distance learning/virtual) programming and services,Added services,Reduced hours/capacities at physical location,Provided hybrid in-person and remote programming and services</t>
  </si>
  <si>
    <t>Internet access,Device distribution,Digital literacy skills,Partnered with community organizations and/or businesses</t>
  </si>
  <si>
    <t>Red River Communications</t>
  </si>
  <si>
    <t>Donna</t>
  </si>
  <si>
    <t>Thiel</t>
  </si>
  <si>
    <t>Administrative Assistant</t>
  </si>
  <si>
    <t>donnathiel@redrivercomm.com</t>
  </si>
  <si>
    <t>No</t>
  </si>
  <si>
    <t>ND</t>
  </si>
  <si>
    <t>Business</t>
  </si>
  <si>
    <t>Suburban,Rural</t>
  </si>
  <si>
    <t>English language learners,Hispanic/Latino/a/x people,White people,People in poverty,People who are unemployed,Native English speakers,People with disabilities,Veterans</t>
  </si>
  <si>
    <t>Minimal if any - Only those who have not either not responded to the area schools to get broadband service for students or who have not taken advantage of available programs for various services.</t>
  </si>
  <si>
    <t>Reduced hours/capacities at physical location,Provided hybrid in-person and remote programming and services</t>
  </si>
  <si>
    <t>Internet access,Device distribution</t>
  </si>
  <si>
    <t xml:space="preserve">64 total </t>
  </si>
  <si>
    <t>?</t>
  </si>
  <si>
    <t xml:space="preserve">provided free broadband service late March-mid June to students without service, providing discount-priced broadband service to low-income qualified students </t>
  </si>
  <si>
    <t>Agree</t>
  </si>
  <si>
    <t>Increase in participants</t>
  </si>
  <si>
    <t xml:space="preserve">We saw an increase in the number of broadband subscribers for both free and regular-priced service since the pandemic began due to either the lack of broadband at all or the realization that cellular/wireless data access was inadequate for students' and teachers' needs. Our fiber network can and does provide all the bandwidth residents need and desire. </t>
  </si>
  <si>
    <t>Moderate barrier</t>
  </si>
  <si>
    <t>Not a barrier</t>
  </si>
  <si>
    <t>CHOICE Technical Academy</t>
  </si>
  <si>
    <t>Samantha</t>
  </si>
  <si>
    <t>Bultsma</t>
  </si>
  <si>
    <t>Title I Teacher</t>
  </si>
  <si>
    <t>507-400-4009</t>
  </si>
  <si>
    <t>sbultsma@technicalacademies.org</t>
  </si>
  <si>
    <t>MN</t>
  </si>
  <si>
    <t>Steele County</t>
  </si>
  <si>
    <t>Public or charter school or school district</t>
  </si>
  <si>
    <t>Job training/workforce readiness,Parent/caregiver education,Literacy services for English language learners,K-12 school-based</t>
  </si>
  <si>
    <t>Suburban</t>
  </si>
  <si>
    <t>English language learners,Immigrants and/or refugees,African American/Black people,Hispanic/Latino/a/x people,White people,People in poverty,People who are unemployed,Native English speakers,People experiencing homelessness,People with disabilities</t>
  </si>
  <si>
    <t>Shifted to remote (digital/distance learning/virtual) programming and services,Added services,Provided hybrid in-person and remote programming and services</t>
  </si>
  <si>
    <t>WorkPrep Centre</t>
  </si>
  <si>
    <t>Viktoriia</t>
  </si>
  <si>
    <t>Ugnivenko</t>
  </si>
  <si>
    <t>Computer Facilitator</t>
  </si>
  <si>
    <t>vugnivenko@workprep.ca</t>
  </si>
  <si>
    <t>Non-profit organization,Workforce center</t>
  </si>
  <si>
    <t>Job training/workforce readiness</t>
  </si>
  <si>
    <t>Immigrants and/or refugees,Native American/Indigenous people,Asian American/Pacific Islander people,White people,People who are unemployed,People experiencing homelessness,Veterans,All of the above</t>
  </si>
  <si>
    <t>Internet access,Digital literacy skills</t>
  </si>
  <si>
    <t>Strongly Agree</t>
  </si>
  <si>
    <t>Significant barrier</t>
  </si>
  <si>
    <t>Not applicable</t>
  </si>
  <si>
    <t>Sign up for Literacy Minnesota's educator resources and tutor tips,Receive notification when the Digital Equity Needs Assessment Report, with results of this survey, is published (after January 2021)</t>
  </si>
  <si>
    <t>Charlotte Mecklneburg Library</t>
  </si>
  <si>
    <t>Chantez</t>
  </si>
  <si>
    <t>Neymoss</t>
  </si>
  <si>
    <t>Adult Services Leader</t>
  </si>
  <si>
    <t>cneymoss@cmlibrary.org</t>
  </si>
  <si>
    <t>NC</t>
  </si>
  <si>
    <t>Library</t>
  </si>
  <si>
    <t>Adult basic education,Job training/workforce readiness,Digital literacy services,Family literacy,Preschool/school readiness,Literacy services for English language learners</t>
  </si>
  <si>
    <t>Urban,Suburban</t>
  </si>
  <si>
    <t>All of the above</t>
  </si>
  <si>
    <t>Shifted to remote (digital/distance learning/virtual) programming and services,Added services,Closed physical location,Reduced hours/capacities at physical location</t>
  </si>
  <si>
    <t>We had an existing hotspot checkout program for school children that is free and one for adults that costs per checkout. We are part of a grant to install WISP technology in a targeted location. As part of a CARES grant we are distributing refurbished desktop computers to those in need in partnership with other organizations.</t>
  </si>
  <si>
    <t>Additional tools to make interaction easier/better and help with students who do not know how to access Zoom call.</t>
  </si>
  <si>
    <t>Higher participation for some things that didn't do as well in person. However, technology burnout is also beginning to happen with participants (and staff).</t>
  </si>
  <si>
    <t>Northfield Healthy Community Initiative</t>
  </si>
  <si>
    <t>Zach</t>
  </si>
  <si>
    <t>Pruitt</t>
  </si>
  <si>
    <t>Executive Director</t>
  </si>
  <si>
    <t>zach@northfieldhci.org</t>
  </si>
  <si>
    <t>Rice County</t>
  </si>
  <si>
    <t>College courses,Job training/workforce readiness,Parent/caregiver education,Family literacy,Preschool/school readiness,K-12 school-based,K-12 out-of-school</t>
  </si>
  <si>
    <t>Rural</t>
  </si>
  <si>
    <t>English language learners,Immigrants and/or refugees,African American/Black people,Hispanic/Latino/a/x people,White people,People in poverty</t>
  </si>
  <si>
    <t>Shifted to remote (digital/distance learning/virtual) programming and services,Added services,Reduced services,Provided hybrid in-person and remote programming and services</t>
  </si>
  <si>
    <t>Developed countywide plan to connect all youth with internet (www.northfieldpromise.org/connected); secured laptops and Chromebooks that can be checked out by local college students now studying remotely, Adult Basic Education students, PSEO students, early learners, and other not covered by the school districts' 1:1 device program</t>
  </si>
  <si>
    <t>Best practices for engaging youth in youth development efforts (high quality out-of-school-time programs -- not just tutoring)</t>
  </si>
  <si>
    <t>Increase in numbers, but some have dropped off in terms of intensity</t>
  </si>
  <si>
    <t>Beyond parent/caregivers' skills, it's the time (as parents are needing to work)</t>
  </si>
  <si>
    <t>A coordinated, communitywide response across the county to connect children/families with internet (www.northfieldpromise.org/connected) -- and to provide coaching/support to families on how to use devices</t>
  </si>
  <si>
    <t>We have been lucky to access CARES funding.  When this is over in the coming weeks, it is going to leave a major hole.
For programs/opportunities that you make available, PLEASE keep the applications short.  Organizations and partners are STRETCHED in these moments.  Make it easy for folks.</t>
  </si>
  <si>
    <t>Learn about Literacy Minnesotaâ€™s tutor training and volunteer referral services for Adult Basic Education programs,Learn about Literacy Minnesotaâ€™s tutor training and volunteer referral services for childrenâ€™s/youth programs,Sign up for Literacy Minnesota's Literacy Advocacy Alerts</t>
  </si>
  <si>
    <t>Learn how AmeriCorps or AmeriCorps VISTA could help your organization,Receive notification when the Digital Equity Needs Assessment Report, with results of this survey, is published (after January 2021)</t>
  </si>
  <si>
    <t>Northfield Public Schools</t>
  </si>
  <si>
    <t>Daryl</t>
  </si>
  <si>
    <t>Kehler</t>
  </si>
  <si>
    <t>Targeted Services Coordinator</t>
  </si>
  <si>
    <t>507-645-1201</t>
  </si>
  <si>
    <t>dkehler@northfieldschools.org</t>
  </si>
  <si>
    <t>K-12 out-of-school</t>
  </si>
  <si>
    <t>English language learners,Immigrants and/or refugees,Native American/Indigenous people,African American/Black people,Asian American/Pacific Islander people,Hispanic/Latino/a/x people,White people,People in poverty,Native English speakers,People experiencing homelessness,People with disabilities</t>
  </si>
  <si>
    <t>Shifted to remote (digital/distance learning/virtual) programming and services,Added services,Reduced services,Reduced hours/capacities at physical location,Provided hybrid in-person and remote programming and services</t>
  </si>
  <si>
    <t>Internet access,Other</t>
  </si>
  <si>
    <t>Hotspot distribution</t>
  </si>
  <si>
    <t>Decrease in participants</t>
  </si>
  <si>
    <t>Blue Earth County Library System</t>
  </si>
  <si>
    <t xml:space="preserve">Kelly </t>
  </si>
  <si>
    <t>McBride</t>
  </si>
  <si>
    <t xml:space="preserve">Director </t>
  </si>
  <si>
    <t>kelly.mcbride@blueearthcountymn.gov</t>
  </si>
  <si>
    <t>Blue Earth County</t>
  </si>
  <si>
    <t>Adult basic education,Parent/caregiver education,Digital literacy services,Family literacy,Preschool/school readiness</t>
  </si>
  <si>
    <t>Urban,Rural</t>
  </si>
  <si>
    <t>English language learners,Immigrants and/or refugees,People who are incarcerated,Native American/Indigenous people,African American/Black people,Asian American/Pacific Islander people,Hispanic/Latino/a/x people,White people,People in poverty,People who are unemployed,Native English speakers,People experiencing homelessness,People with disabilities,Veterans,All of the above</t>
  </si>
  <si>
    <t xml:space="preserve">Individuals experiencing homelessness, immigrants/refugees, people in poverty. </t>
  </si>
  <si>
    <t>Shifted to remote (digital/distance learning/virtual) programming and services,Added services,Reduced services,Shut down services,Closed physical location,Reduced hours/capacities at physical location,Provided hybrid in-person and remote programming and services</t>
  </si>
  <si>
    <t>Digital literacy skills,Partnered with community organizations and/or businesses</t>
  </si>
  <si>
    <t>50+</t>
  </si>
  <si>
    <t>We've received grants for a Books by Mail program. We've introduced virtual programming opportunities and provided instruction on how to use ZOOM, gotomeeting and Overdrive/Libby</t>
  </si>
  <si>
    <t xml:space="preserve">Training, equipment, better internet. </t>
  </si>
  <si>
    <t xml:space="preserve">Increased staff training and experience. We needed to learn new equipment/software to teach others. </t>
  </si>
  <si>
    <t xml:space="preserve">Better train staff. Have more equipment available- laptops, tablets, hotspots. Make it available for checkout. </t>
  </si>
  <si>
    <t>Participate in a 15-20 minute interview about digital equity in your community,Learn about Literacy Minnesotaâ€™s tutor training and volunteer referral services for Adult Basic Education programs,Learn about Literacy Minnesotaâ€™s tutor training and volunteer referral services for childrenâ€™s/youth programs,Sign up for Literacy Minnesota's Literacy Advocacy Alerts</t>
  </si>
  <si>
    <t>Learn how AmeriCorps or AmeriCorps VISTA could help your organization,Sign up for Literacy Minnesota's educator resources and tutor tips,Receive notification when the Digital Equity Needs Assessment Report, with results of this survey, is published (after January 2021)</t>
  </si>
  <si>
    <t>SELCO</t>
  </si>
  <si>
    <t>Steve</t>
  </si>
  <si>
    <t>Harsin</t>
  </si>
  <si>
    <t>sharsin@selco.info</t>
  </si>
  <si>
    <t>Dodge County,Fillmore County,Freeborn County,Goodhue County,Houston County,Mower County,Olmsted County,Rice County,Steele County,Wabasha County,Winona County</t>
  </si>
  <si>
    <t>Adult basic education,Digital literacy services,Other</t>
  </si>
  <si>
    <t>Almost every demographic to some degree. People in poverty, including the homeless, probably have the most unmet needs.</t>
  </si>
  <si>
    <t>Shifted to remote (digital/distance learning/virtual) programming and services,Added services,Shut down services,Closed physical location</t>
  </si>
  <si>
    <t>No idea</t>
  </si>
  <si>
    <t>We helped our 36 libraries obtain more devices and hot spots to deploy in the community. We are working with some of our libraries on creating White Space TV internet accessibility in their community, we have engaged in extensive virtual programming, we have moved our consulting and training services to virtual environment, we began using Facebook as a communication tool with our regional youth services staff, more</t>
  </si>
  <si>
    <t>Neutral</t>
  </si>
  <si>
    <t>I think in the libraries we have the tools, but I think we need some direction in how to best utilize those tools, and some empowerment in regard to activities we might engage that would be useful.</t>
  </si>
  <si>
    <t>This has been uneven. Some events up greatly, some events down drastically. Some libraries are having more success than others, too.</t>
  </si>
  <si>
    <t>Finding the platforms that people can access most easily.</t>
  </si>
  <si>
    <t>I would bring White Space TV internet access to every community in Minnesota.</t>
  </si>
  <si>
    <t>Kasson-Mantorville High School</t>
  </si>
  <si>
    <t>Brook</t>
  </si>
  <si>
    <t>Santjer</t>
  </si>
  <si>
    <t>Media Specialist</t>
  </si>
  <si>
    <t>b.santjer@komets.k12.mn.us</t>
  </si>
  <si>
    <t>Dodge County</t>
  </si>
  <si>
    <t>K-12 school-based</t>
  </si>
  <si>
    <t>English language learners,African American/Black people,Asian American/Pacific Islander people,Hispanic/Latino/a/x people,White people,People in poverty,People who are unemployed,Native English speakers,People with disabilities</t>
  </si>
  <si>
    <t>Shifted to remote (digital/distance learning/virtual) programming and services,Shut down services,Closed physical location,Reduced hours/capacities at physical location,Provided hybrid in-person and remote programming and services</t>
  </si>
  <si>
    <t>Only a handful. I think less than 25</t>
  </si>
  <si>
    <t>250+</t>
  </si>
  <si>
    <t>hotspot distribution, loaned devices</t>
  </si>
  <si>
    <t>Disagree</t>
  </si>
  <si>
    <t>Practice scenarios with all technology devices, Google Suite training... especially Google Meet (breakout rooms, host controls, etc.)</t>
  </si>
  <si>
    <t>No change</t>
  </si>
  <si>
    <t xml:space="preserve">There was a team put in place in the beginning to deploy devices. It was a relatively smooth process. </t>
  </si>
  <si>
    <t xml:space="preserve">Every student would receive a school-issued device. Internet access would be given to each family who needs it. The school would have increased capabilities to handle all of the multiple devices that are running at the same time. </t>
  </si>
  <si>
    <t>Triton High School</t>
  </si>
  <si>
    <t>Karla</t>
  </si>
  <si>
    <t>Schmoll</t>
  </si>
  <si>
    <t>High School Media Specialist</t>
  </si>
  <si>
    <t>kschmoll@triton.k12.mn.us</t>
  </si>
  <si>
    <t>Adult basic education,College courses,Preschool/school readiness,Literacy services for English language learners,K-12 school-based</t>
  </si>
  <si>
    <t>Lakes Area Adult Education</t>
  </si>
  <si>
    <t>Amy</t>
  </si>
  <si>
    <t>Fish</t>
  </si>
  <si>
    <t>Program Manager</t>
  </si>
  <si>
    <t>afish@detlakes.k12.mn.us</t>
  </si>
  <si>
    <t>Wilkin County</t>
  </si>
  <si>
    <t>Public or charter school or school district,Non-profit organization,Business,Library,Government agency,Higher education</t>
  </si>
  <si>
    <t>Adult basic education,Job training/workforce readiness,Digital literacy services,Literacy services for English language learners</t>
  </si>
  <si>
    <t xml:space="preserve">Homeless. Incarcerated. Unemployed/underemployed. Parents of preschool children. ESL. Adults with limited transportation. Adults with disabilities- especially mild to moderate disabilities in the service gap. LGBTQA+ </t>
  </si>
  <si>
    <t>Shifted to remote (digital/distance learning/virtual) programming and services,Added services,Reduced services,Shut down services,Closed physical location,Reduced hours/capacities at physical location,Provided hybrid in-person and remote programming and services,Other</t>
  </si>
  <si>
    <t>shifting combination of all of the above. shifted a lot of time and energy to simple outreach and maintaining contact- answering questions, delivering groceries, providing emergency stopgap services.</t>
  </si>
  <si>
    <t>Internet access,Device distribution,Digital literacy skills</t>
  </si>
  <si>
    <t>Worked with service providers and local resources in each city/county to help students access free and low cost internet.
Worked with my family to obtain and refurbish laptops for loaners. Also used program chromebooks as loaners.
Helped students apply for PCs for People computers.
Worked with local school districts to share some k-12 resources with parents as well as children.
Worked with CEP to help students purchase laptops.
Digital literacy has become the primary focus of most in person instruction to prepare students for distance only.
Providing a lot of digital literacy instruction by phone and facetime and Zoom.</t>
  </si>
  <si>
    <t>One retired teacher volunteer is willing to tutor over Zoom. We are working towards that comfort with some other volunteers, but only one so far.</t>
  </si>
  <si>
    <t>It varies greatly. Some teachers are well equipped. Some teachers have skills but do not have the hardware. Some have the hardware but not the skills. Most do not know the skill needed well enough to do a valid self assessment. Maybe that is a good first answer- A Northstar module for teachers to take that assesses our distance instruction skills and provides a guide to professional development.</t>
  </si>
  <si>
    <t>Sign up for Literacy Minnesota's Literacy Advocacy Alerts</t>
  </si>
  <si>
    <t>South Central Service Cooperative</t>
  </si>
  <si>
    <t>Glenn</t>
  </si>
  <si>
    <t>Morris</t>
  </si>
  <si>
    <t>Director</t>
  </si>
  <si>
    <t>gmorris@mnscsc.org</t>
  </si>
  <si>
    <t>Blue Earth County,Brown County,Faribault County,Freeborn County,Le Sueur County,Martin County,Nicollet County,Scott County,Sibley County,Waseca County,Watonwan County</t>
  </si>
  <si>
    <t>Government agency</t>
  </si>
  <si>
    <t>Adult basic education,College courses,Job training/workforce readiness,Digital literacy services,Preschool/school readiness,Literacy services for English language learners,K-12 school-based</t>
  </si>
  <si>
    <t>Low socio-economic</t>
  </si>
  <si>
    <t>Have facilitate community of practice for educators, Technology Directors, curriculum and staff development, and administrative staff persons. Have provided leadership for development of blended educator training, and have provided resource and referral to districts with need for access and equipment.</t>
  </si>
  <si>
    <t>Blended learning instruction and coaching to facilitate development</t>
  </si>
  <si>
    <t>Multiple cohorts of teachers have participated in training and coaching</t>
  </si>
  <si>
    <t>Grant and foundation support to provide free access to interactive learning and collaboration, and instruction and access to content for training of professional staff.</t>
  </si>
  <si>
    <t xml:space="preserve">Framework for support to teachers </t>
  </si>
  <si>
    <t>Receive notification when the Digital Equity Needs Assessment Report, with results of this survey, is published (after January 2021)</t>
  </si>
  <si>
    <t>Monterey Adult School</t>
  </si>
  <si>
    <t>Angelica</t>
  </si>
  <si>
    <t>Diaz-Roman</t>
  </si>
  <si>
    <t>teacher</t>
  </si>
  <si>
    <t>adiazroman@mpusd.k12.ca.us</t>
  </si>
  <si>
    <t>CA</t>
  </si>
  <si>
    <t>Adult basic education,Job training/workforce readiness,Parent/caregiver education,Digital literacy services,Family literacy,Preschool/school readiness,Literacy services for English language learners,K-12 school-based,K-12 out-of-school</t>
  </si>
  <si>
    <t>English language learners,Immigrants and/or refugees,African American/Black people,Asian American/Pacific Islander people,Hispanic/Latino/a/x people,White people,People in poverty,People who are unemployed,Native English speakers,People with disabilities</t>
  </si>
  <si>
    <t>Members with no access to technology and/or internet.</t>
  </si>
  <si>
    <t>Shifted to remote (digital/distance learning/virtual) programming and services,Added services,Reduced services,Closed physical location,Reduced hours/capacities at physical location</t>
  </si>
  <si>
    <t>Device distribution,Digital literacy skills</t>
  </si>
  <si>
    <t>Monterey Adult School has loaned 74 chromebooks to students. Although we do not offer hotspot distribution, our school district has set up hotspots throughout the community at schools and even on school buses parked at local supermarkets!   All students are given a technology survey upon registration to see if the school can offer technology support in any way: chromebook distribution, tech classes, tech support. We have one staff member designated for students to contact for tech support. We offer morning and evening computer classes at the beginning and advanced levels. This week we started a drive thru workshop where students park at our school with their devices and a teacher circulates to offer assistance with programs and/or platforms necessary to access our virtual classes: Zoom, Burlington English, Padlet, Quizlet,  Google Drive, etc.</t>
  </si>
  <si>
    <t>Both OTAN (otan.us) Outreach and Technical Assistance Network and our school district have offered ongoing training and support. It would be great to have volunteers this year.</t>
  </si>
  <si>
    <t>There are fewer people registering for classes. Evening classes tend to have more enrollment since some adults have school-aged children also taking virtual classes. The family might be sharing a laptop.</t>
  </si>
  <si>
    <t xml:space="preserve">Loaned chromebooks
Park n learn internet access, student tech support by staff member,
 tech workshops for students,
Digital literacy unit in ESL
</t>
  </si>
  <si>
    <t xml:space="preserve">
Reliable internet in every home
Chromebooks to keep, not borrowed
Mobile text rolls out to community
</t>
  </si>
  <si>
    <t>Thank you for the service. We appreciate the opportunity to take the survey.</t>
  </si>
  <si>
    <t>Ely Community Resource</t>
  </si>
  <si>
    <t>Julie</t>
  </si>
  <si>
    <t>Hignell</t>
  </si>
  <si>
    <t>julie@elycommunityresource.org</t>
  </si>
  <si>
    <t>Lake County,St. Louis County</t>
  </si>
  <si>
    <t>Digital literacy services,K-12 school-based,K-12 out-of-school</t>
  </si>
  <si>
    <t>Native American/Indigenous people,African American/Black people,Hispanic/Latino/a/x people,White people,People in poverty,Native English speakers,People with disabilities</t>
  </si>
  <si>
    <t>Internet access is poor and often "spotty" in our community--for everyone.</t>
  </si>
  <si>
    <t>Device distribution,Digital literacy skills,Partnered with community organizations and/or businesses</t>
  </si>
  <si>
    <t>Distributed hotspots and assisted students in accessing online classes.  Helped students remember to sign in when parents were not home,   Set up a schedule of virtual remedial sessions for elementary and secondary students.</t>
  </si>
  <si>
    <t>Through Zoom and Google Classroom, volunteer tutors have worked with secondary students one-to-one in a break-out room.  Next week, a staff member and a volunteer will start facilitating book club meetings for 3rd, 4th, and 5th grade.</t>
  </si>
  <si>
    <t>Time to plan and gather feedback from participants in order to make meaningful changes or improvements.</t>
  </si>
  <si>
    <t>One-to-one attention has been a good thing in terms of skill building for the students who participate.</t>
  </si>
  <si>
    <t>Bring broadband to our community.</t>
  </si>
  <si>
    <t>International Institute of Minnesota</t>
  </si>
  <si>
    <t>Hannah</t>
  </si>
  <si>
    <t>Toedter</t>
  </si>
  <si>
    <t>Citizenship Teacher</t>
  </si>
  <si>
    <t>citzteacher@iimn.org</t>
  </si>
  <si>
    <t>Ramsey County</t>
  </si>
  <si>
    <t>Citizenship courses with ESL emphasis</t>
  </si>
  <si>
    <t>Urban</t>
  </si>
  <si>
    <t>English language learners,Immigrants and/or refugees,African American/Black people,Asian American/Pacific Islander people,Hispanic/Latino/a/x people,People in poverty</t>
  </si>
  <si>
    <t>Shifted to remote (digital/distance learning/virtual) programming and services</t>
  </si>
  <si>
    <t>We purchased laptops to loan for students but will not distribute until our next session begins</t>
  </si>
  <si>
    <t>I have one volunteer in my class who provides supports during class</t>
  </si>
  <si>
    <t xml:space="preserve">Teaching technology use to students, troubleshooting with students during class, faster internet speeds </t>
  </si>
  <si>
    <t>We had a large decrease in participants in March (we were mid-session). Our numbers are increasing, but we are only able to reach students who are at least somewhat technology literate or have someone who is at home to help them</t>
  </si>
  <si>
    <t>We serve English language learners, so low English skills isn't a barrier to our course. I am unsure about the online learning of my students' children.</t>
  </si>
  <si>
    <t>Lincoln Elementary</t>
  </si>
  <si>
    <t>Heather</t>
  </si>
  <si>
    <t>Anderson</t>
  </si>
  <si>
    <t>Principal</t>
  </si>
  <si>
    <t>heather.anderson@ivanhoeschools.org</t>
  </si>
  <si>
    <t>Lincoln County</t>
  </si>
  <si>
    <t>English language learners,White people</t>
  </si>
  <si>
    <t>Added services</t>
  </si>
  <si>
    <t xml:space="preserve">We have added more devices. </t>
  </si>
  <si>
    <t xml:space="preserve">Provide our staff with better devices. </t>
  </si>
  <si>
    <t>Learn about Literacy Minnesotaâ€™s tutor training and volunteer referral services for childrenâ€™s/youth programs</t>
  </si>
  <si>
    <t>Preston Public Library</t>
  </si>
  <si>
    <t>Elizabeth</t>
  </si>
  <si>
    <t>507-765-4511</t>
  </si>
  <si>
    <t>bethand@selco.info</t>
  </si>
  <si>
    <t>Fillmore County</t>
  </si>
  <si>
    <t>Family literacy</t>
  </si>
  <si>
    <t>White people,People in poverty,People who are unemployed,People with disabilities,Veterans</t>
  </si>
  <si>
    <t>We only allow people in by appointment. We encourage curbside pickup and using digital books.</t>
  </si>
  <si>
    <t>People a very burned out by virtual programing.</t>
  </si>
  <si>
    <t>We still offer wifi and extended the range. We have one hotspot to check out.</t>
  </si>
  <si>
    <t>Offer more hotspots and for a longer check out period.</t>
  </si>
  <si>
    <t>Ely Public Library</t>
  </si>
  <si>
    <t>Rachel</t>
  </si>
  <si>
    <t>Heinrich</t>
  </si>
  <si>
    <t>Library Director</t>
  </si>
  <si>
    <t>rachel.heinrich@alslib.info</t>
  </si>
  <si>
    <t>St. Louis County</t>
  </si>
  <si>
    <t>Family literacy,Preschool/school readiness,K-12 out-of-school</t>
  </si>
  <si>
    <t>Shifted to remote (digital/distance learning/virtual) programming and services,Reduced services,Reduced hours/capacities at physical location</t>
  </si>
  <si>
    <t>referrals to community partners</t>
  </si>
  <si>
    <t>MN Alliance Boys &amp; Girls Clubs</t>
  </si>
  <si>
    <t>Bryan</t>
  </si>
  <si>
    <t>Donaldson</t>
  </si>
  <si>
    <t>bdonaldson@bgca.org</t>
  </si>
  <si>
    <t>Becker County,Beltrami County,Cass County,Hennepin County,Isanti County,Itasca County,Morrison County,Olmsted County,Otter Tail County,Ramsey County,Red Lake County,Sherburne County,St. Louis County,Stearns County</t>
  </si>
  <si>
    <t>Job training/workforce readiness,Digital literacy services,K-12 school-based,K-12 out-of-school</t>
  </si>
  <si>
    <t>English language learners,Immigrants and/or refugees,Native American/Indigenous people,African American/Black people,Asian American/Pacific Islander people,Hispanic/Latino/a/x people,White people,People in poverty,People who are unemployed,Native English speakers,People experiencing homelessness,People with disabilities</t>
  </si>
  <si>
    <t xml:space="preserve">Virtually all of our participants are underserved in some way </t>
  </si>
  <si>
    <t>Expanded hours to care for youth in hybrid or distance learning</t>
  </si>
  <si>
    <t>We have distributed hotspots, provided take home devices, provided on site free use of devices and internet</t>
  </si>
  <si>
    <t>More uniform programming. Often classes in the same district are using different software.</t>
  </si>
  <si>
    <t>Thousands of individual check-ins with family to determine there needs, and provide or direct them to resources to overcome their challenges</t>
  </si>
  <si>
    <t>Provide free internet to families and affordable devices</t>
  </si>
  <si>
    <t>St Croix River Education District</t>
  </si>
  <si>
    <t>Hawinson</t>
  </si>
  <si>
    <t>ABE Instructor/Tutor manager</t>
  </si>
  <si>
    <t>jhawkinson@scred.k12.mn.us</t>
  </si>
  <si>
    <t>Chisago County</t>
  </si>
  <si>
    <t>Adult basic education,Digital literacy services,Literacy services for English language learners</t>
  </si>
  <si>
    <t>Shifted to remote (digital/distance learning/virtual) programming and services,Closed physical location</t>
  </si>
  <si>
    <t>Was able to loan a laptop to an adult ESL learner</t>
  </si>
  <si>
    <t>We have 2 volunteers doing both remote and in-person one-to-one tutoring</t>
  </si>
  <si>
    <t>webinars covering the basics in using Zoom and Google Meet; perhaps walk participants through creating their own accounts during the webinar</t>
  </si>
  <si>
    <t>We haven't really addressed it other than loaning a laptop to one learner.</t>
  </si>
  <si>
    <t>Glacial Lakes ABE Consortium</t>
  </si>
  <si>
    <t>Ann</t>
  </si>
  <si>
    <t>Trochlil</t>
  </si>
  <si>
    <t>Consortium Manager</t>
  </si>
  <si>
    <t>trochlila@willmar.k12.mn.us</t>
  </si>
  <si>
    <t>Kandiyohi County,McLeod County,Meeker County,Stearns County,Swift County</t>
  </si>
  <si>
    <t>Adult basic education</t>
  </si>
  <si>
    <t>All of the above,None of the above</t>
  </si>
  <si>
    <t>Many people do not have a device or internet service</t>
  </si>
  <si>
    <t>Shifted to remote (digital/distance learning/virtual) programming and services,Reduced services,Reduced hours/capacities at physical location,Provided hybrid in-person and remote programming and services</t>
  </si>
  <si>
    <t>distribution of school owned devices, headsets and provided locations of free wifi in community</t>
  </si>
  <si>
    <t>We implemented face to face tech support appointments in Sept 2020 and have seen attendance in Zoom classes go up as a result</t>
  </si>
  <si>
    <t>hot spot distribution</t>
  </si>
  <si>
    <t>ThinkSelf</t>
  </si>
  <si>
    <t>Sarah</t>
  </si>
  <si>
    <t>Hoggard</t>
  </si>
  <si>
    <t>Manager</t>
  </si>
  <si>
    <t>sarah@thinkself.org</t>
  </si>
  <si>
    <t>Anoka County,Carver County,Dakota County,Hennepin County,Ramsey County,Rice County,Scott County,Washington County</t>
  </si>
  <si>
    <t>Adult basic education,Digital literacy services,Literacy services for English language learners,Other</t>
  </si>
  <si>
    <t>Advocacy services for learners and for domestic abuse and sexual assault survivors</t>
  </si>
  <si>
    <t>English language learners,Immigrants and/or refugees,Native American/Indigenous people,African American/Black people,Asian American/Pacific Islander people,Hispanic/Latino/a/x people,White people,People in poverty,People who are unemployed,People experiencing homelessness,People with disabilities</t>
  </si>
  <si>
    <t>Shifted to remote (digital/distance learning/virtual) programming and services,Reduced services,Closed physical location,Reduced hours/capacities at physical location,Provided hybrid in-person and remote programming and services</t>
  </si>
  <si>
    <t xml:space="preserve">We received a grant to purchase tablets and hotspots to loan out to learners. We also refer to video phone companies who can provide free video phones for deaf and hard of hearing individuals. </t>
  </si>
  <si>
    <t>Volunteers join classes and provide 1:1 tutoring through Zoom and video phone.</t>
  </si>
  <si>
    <t>Loaning out devices has worked out well. We also offer 1:1 time in-person for technology assistance.</t>
  </si>
  <si>
    <t>Hire more staff so learners can get more 1:1 time and we can offer more types of classes.</t>
  </si>
  <si>
    <t>Kerkhoven Murdock Sunburg Elementary School</t>
  </si>
  <si>
    <t>Jeffrey</t>
  </si>
  <si>
    <t>Keil</t>
  </si>
  <si>
    <t>Elementary Principal</t>
  </si>
  <si>
    <t>jkeil@kms.k12.mn.us</t>
  </si>
  <si>
    <t>English language learners,Native American/Indigenous people,African American/Black people,Asian American/Pacific Islander people,Hispanic/Latino/a/x people,White people,People in poverty,People experiencing homelessness,People with disabilities</t>
  </si>
  <si>
    <t>NA</t>
  </si>
  <si>
    <t>Provided 47 days of person daily instruction from Sept. 8 to November 13, 2020 .</t>
  </si>
  <si>
    <t>Learn about Literacy Minnesotaâ€™s tutor training and volunteer referral services for childrenâ€™s/youth programs,Sign up for Literacy Minnesota's Literacy Advocacy Alerts</t>
  </si>
  <si>
    <t>East Central Regional Library</t>
  </si>
  <si>
    <t>Carla</t>
  </si>
  <si>
    <t>Lydon</t>
  </si>
  <si>
    <t>clydon@ecrlib.org</t>
  </si>
  <si>
    <t>Pine County</t>
  </si>
  <si>
    <t>Adult basic education,Job training/workforce readiness,Parent/caregiver education,Digital literacy services,Family literacy,Preschool/school readiness,K-12 out-of-school</t>
  </si>
  <si>
    <t>People who are incarcerated,Native American/Indigenous people,African American/Black people,Asian American/Pacific Islander people,Hispanic/Latino/a/x people,White people,People in poverty,People who are unemployed,Native English speakers,People experiencing homelessness,People with disabilities,Veterans</t>
  </si>
  <si>
    <t>In particular low income and those without good internet access or the knowledge and skills to access the internet</t>
  </si>
  <si>
    <t>Shifted to remote (digital/distance learning/virtual) programming and services,Added services,Reduced services,Shut down services,Closed physical location,Reduced hours/capacities at physical location</t>
  </si>
  <si>
    <t>hotspot loans, referrals to community partners, one on one assistance</t>
  </si>
  <si>
    <t>Hire staff to assess and work on this issue.  Staff are stretched to capacity right now just trying to keep up with existing services.  Additionally, marketing that librarians are available to assist with these issues would be beneficial</t>
  </si>
  <si>
    <t>We are partnering with ECMECC to begin to address digital equity through a digital navigator program in the communities we serve.  While staff has received training, limited staffing continues to be an issue right now.  Limited staffing also impacts our ability to expand service hours in libraries.</t>
  </si>
  <si>
    <t>Learn how AmeriCorps or AmeriCorps VISTA could help your organization</t>
  </si>
  <si>
    <t>Cedar Riverside Adult Education Collaborative</t>
  </si>
  <si>
    <t>Van Steenwyk</t>
  </si>
  <si>
    <t>Volunteer Coordinator/ESL Instructor</t>
  </si>
  <si>
    <t>amyvans@riversideplazata.net</t>
  </si>
  <si>
    <t>Hennepin County</t>
  </si>
  <si>
    <t>English language learners,Immigrants and/or refugees,African American/Black people,Asian American/Pacific Islander people,People in poverty,People who are unemployed</t>
  </si>
  <si>
    <t>Internet access,Partnered with community organizations and/or businesses</t>
  </si>
  <si>
    <t>hotspot distribution through partnership with Hennepin County Library</t>
  </si>
  <si>
    <t>phone tutoring
Zoom breakout rooms</t>
  </si>
  <si>
    <t>Many of our learners are waiting for a return to in-person instruction and do not feel ready to try to learn via a smartphone and don't have anyone at home to help.</t>
  </si>
  <si>
    <t>Partnering with Hennepin County Library to access hotspots was very helpful.</t>
  </si>
  <si>
    <t>supply hotspots and tablets 
hire support staff to do more one-on-one orientation and trainings</t>
  </si>
  <si>
    <t>Participate in a 15-20 minute interview about digital equity in your community</t>
  </si>
  <si>
    <t>Baton Rouge Community College</t>
  </si>
  <si>
    <t>Todd</t>
  </si>
  <si>
    <t>Pourciau</t>
  </si>
  <si>
    <t>Director of eLearning</t>
  </si>
  <si>
    <t>pourciaut@mybrcc.edu</t>
  </si>
  <si>
    <t>LA</t>
  </si>
  <si>
    <t>Higher education</t>
  </si>
  <si>
    <t>Adult basic education,College courses,Job training/workforce readiness,Digital literacy services,Family literacy,Literacy services for English language learners</t>
  </si>
  <si>
    <t xml:space="preserve">Almost everyone has some sort of need. It depends on their current literacy level.  </t>
  </si>
  <si>
    <t>We have provided an infographic with WiFi hotspots around the Baton Rouge metro region. We have also shared information about free resources available through some of our local business and government entities. We have distributed Chromebooks for use by students. We are doing special programming for both students and faculty to improve their digital literacy, teaching and learning.</t>
  </si>
  <si>
    <t>Basically the one-on-one session that we have conducted. We have also created infographics and videos to help students with digital literacy. Our next step is to use Northstar.</t>
  </si>
  <si>
    <t>Provide every student and faculty with the best technology available including any software they would need to teach and learn.</t>
  </si>
  <si>
    <t>Great River Regional Library</t>
  </si>
  <si>
    <t>Karen</t>
  </si>
  <si>
    <t>Pundsack</t>
  </si>
  <si>
    <t>320-650-2512</t>
  </si>
  <si>
    <t>karenp@grrl.lib.mn.us</t>
  </si>
  <si>
    <t>Benton County,Morrison County,Sherburne County,Stearns County,Todd County,Wright County</t>
  </si>
  <si>
    <t>Job training/workforce readiness,Parent/caregiver education,Digital literacy services,Family literacy,Preschool/school readiness,Literacy services for English language learners,K-12 out-of-school</t>
  </si>
  <si>
    <t>All of the above.</t>
  </si>
  <si>
    <t>Shifted to remote (digital/distance learning/virtual) programming and services,Added services,Reduced services,Shut down services</t>
  </si>
  <si>
    <t>Unknown</t>
  </si>
  <si>
    <t>Hotspot distribution
Offering public Internet stations
Extended wifi
Offered online programs with senior center</t>
  </si>
  <si>
    <t>Best practices for the digital learning environment for different audiences.</t>
  </si>
  <si>
    <t>We have greatly reduced the number of programs we offer.</t>
  </si>
  <si>
    <t>Partnering with other agencies to deliver services in new ways.</t>
  </si>
  <si>
    <t>Deliver regular programs on basic computer skills and how to navigate learning platforms, like Schoology.</t>
  </si>
  <si>
    <t>Participate in a 15-20 minute interview about digital equity in your community,Learn about Literacy Minnesotaâ€™s tutor training and volunteer referral services for Adult Basic Education programs,Learn about Literacy Minnesotaâ€™s tutor training and volunteer referral services for childrenâ€™s/youth programs</t>
  </si>
  <si>
    <t>Boys &amp; Girls Clubs of the Twin Cities</t>
  </si>
  <si>
    <t>Crystal</t>
  </si>
  <si>
    <t>Bieter</t>
  </si>
  <si>
    <t>Academic Director</t>
  </si>
  <si>
    <t>cbieter@bgc-tc.org</t>
  </si>
  <si>
    <t>Job training/workforce readiness,Digital literacy services,Preschool/school readiness,K-12 school-based,K-12 out-of-school</t>
  </si>
  <si>
    <t>English language learners,Immigrants and/or refugees,Native American/Indigenous people,African American/Black people,Asian American/Pacific Islander people,Hispanic/Latino/a/x people,White people,People in poverty,People experiencing homelessness,People with disabilities</t>
  </si>
  <si>
    <t>Because we have moved to our in-person model, our capacity has changed to make sure that we are following CDC protocols and making sure members are safe.  As we continue, if a club is shut down for 14 days due to a staff or member getting COVID, we plan to have virtual programming to assist in tutoring, STEAM activities and movement.</t>
  </si>
  <si>
    <t>We have been able to make sure that all members have access to an ipad (the Minneapolis and Saint paul Public Schools issued these) so that we can assist with distance learning and homework help.
In addition to this, we have partnered with Comcast to make sure that we have fast internet to help members with distance learning in our clubs as well as give access to our families at home.</t>
  </si>
  <si>
    <t>Goodwill Industries of the Southern Piedmont</t>
  </si>
  <si>
    <t xml:space="preserve">Donnie </t>
  </si>
  <si>
    <t>Armstrong</t>
  </si>
  <si>
    <t>Development &amp; Training Specialist</t>
  </si>
  <si>
    <t>704-332-0286</t>
  </si>
  <si>
    <t>donnie.armstrong@goodwillsp.org</t>
  </si>
  <si>
    <t>Adult basic education,Job training/workforce readiness,Digital literacy services</t>
  </si>
  <si>
    <t>Resources are available in all areas; however some resources are quite limited.  Available housing is a great example of limited resources.</t>
  </si>
  <si>
    <t>March to Date:  Approximately 350</t>
  </si>
  <si>
    <t>computer lab, grants, referrals to community partners,  loaned devices</t>
  </si>
  <si>
    <t>Additional funding to provide laptops for clients.</t>
  </si>
  <si>
    <t>Yinghua Academy</t>
  </si>
  <si>
    <t>Luyi</t>
  </si>
  <si>
    <t>Lien</t>
  </si>
  <si>
    <t>luyi.lien@yinghuaacademy.org</t>
  </si>
  <si>
    <t>Literacy services for English language learners,K-12 school-based</t>
  </si>
  <si>
    <t>We loaned out iPads and computer devices for stduents to do remote learning.</t>
  </si>
  <si>
    <t xml:space="preserve">Zoom meeting usage,
online teaching tips, 
useful apps training (seesaw, edpuzzles, google classrooms, etc.)
</t>
  </si>
  <si>
    <t xml:space="preserve">We distributed school own ipads and laptops for families who cannot afford the digital devices. </t>
  </si>
  <si>
    <t>I would update the teacher's computer with more reasonable online teaching tools.  
I want to provide support and tutors for even smaller classes to make virtual lessons more effectively.  
I also would like to update stdents' digital devices</t>
  </si>
  <si>
    <t>sure</t>
  </si>
  <si>
    <t>Sign up for Literacy Minnesota's educator resources and tutor tips</t>
  </si>
  <si>
    <t>Free Geek Twin Cities</t>
  </si>
  <si>
    <t>Morgan</t>
  </si>
  <si>
    <t>Stemberger</t>
  </si>
  <si>
    <t>Operations Manager</t>
  </si>
  <si>
    <t>morgan.stemberger@freegeektwincities.org</t>
  </si>
  <si>
    <t>Digital literacy services</t>
  </si>
  <si>
    <t>English language learners,Immigrants and/or refugees,Native American/Indigenous people,African American/Black people,Asian American/Pacific Islander people,Hispanic/Latino/a/x people,White people,People in poverty,People who are unemployed,Native English speakers,People experiencing homelessness,People with disabilities,Veterans</t>
  </si>
  <si>
    <t>limited access to technology; limited knowledge of how to use technology</t>
  </si>
  <si>
    <t>Strongly Disagree</t>
  </si>
  <si>
    <t>More access to technology; more access to strong internet connections</t>
  </si>
  <si>
    <t>We are very volunteer heavy - 6 staff and nearly 500 volunteers a year. We've had to mostly reduce volunteering, inviting in just a handful of volunteers to help keep everything running.</t>
  </si>
  <si>
    <t>learning to create a digital store</t>
  </si>
  <si>
    <t>Hennepin County Library</t>
  </si>
  <si>
    <t>Shannon</t>
  </si>
  <si>
    <t>Adkins</t>
  </si>
  <si>
    <t>Library Research &amp; Data Analyst</t>
  </si>
  <si>
    <t>612-543-8539</t>
  </si>
  <si>
    <t>sadkins@hclib.org</t>
  </si>
  <si>
    <t>Adult basic education,Job training/workforce readiness,Parent/caregiver education,Digital literacy services,Family literacy,Preschool/school readiness,Literacy services for English language learners</t>
  </si>
  <si>
    <t>â€¢	Individuals with lack of access to a computer with a traditional keyboard setup (anything less slows the learning process because learners often need to type in full sentences)
â€¢	Individuals with lack of access to a consistent internet connection
â€¢	Individuals with a lack of a working/study space
â€¢	Time/ability to prioritize education in the midst of work, family, health concerns</t>
  </si>
  <si>
    <t>Shifted to remote (digital/distance learning/virtual) programming and services,Added services,Reduced services,Closed physical location,Reduced hours/capacities at physical location,Provided hybrid in-person and remote programming and services</t>
  </si>
  <si>
    <t>â€¢	Boosted wi-fi outside of library locations
â€¢	Working with community partners to circulate 159 wi-fi hotspots to patrons
â€¢	Purchased 300 chromebooks with CARES funding, and giving away to community members in need through the help of community partners
â€¢	Installed a commercial hotspot in the library system's mobile All Are Welcome Van</t>
  </si>
  <si>
    <t>Volunteers are paired with students in an online meeting space (Zoom) and work with them using audio/visual/whiteboard to offer tutoring in ESL, Citizenship, and GED</t>
  </si>
  <si>
    <t>â€¢	Using the technology more effectively
â€¢	Teaching techniques using a whiteboard
â€¢	Formative assessments in an online tutoring session
â€¢	Setting goals in an online session</t>
  </si>
  <si>
    <t xml:space="preserve">Participation decreased because not all students and volunteers are able/wanted to participate in tutoring online.  </t>
  </si>
  <si>
    <t>Participate in a 15-20 minute interview about digital equity in your community,Learn about Literacy Minnesotaâ€™s tutor training and volunteer referral services for Adult Basic Education programs,Sign up for Literacy Minnesota's Literacy Advocacy Alerts</t>
  </si>
  <si>
    <t>City of Duluth</t>
  </si>
  <si>
    <t>Elena</t>
  </si>
  <si>
    <t>Foshay</t>
  </si>
  <si>
    <t>Director of Workforce Development</t>
  </si>
  <si>
    <t>218-730-5241</t>
  </si>
  <si>
    <t>efoshay@duluthmn.gov</t>
  </si>
  <si>
    <t>Native American/Indigenous people,African American/Black people,Asian American/Pacific Islander people,Hispanic/Latino/a/x people,White people,People in poverty,People who are unemployed,Native English speakers,People experiencing homelessness,People with disabilities,Veterans</t>
  </si>
  <si>
    <t>Shifted to remote (digital/distance learning/virtual) programming and services,Added services,Closed physical location</t>
  </si>
  <si>
    <t>We have subsidized internet access for some of our enrolled clients</t>
  </si>
  <si>
    <t>We have purchased devices for some of our enrolled clients</t>
  </si>
  <si>
    <t>We have funded a partnership program with Lighthouse to provide digital literacy training to older adults</t>
  </si>
  <si>
    <t>Referrals to community partners, helped library reopen computer lab, gifted devices and subsidized internet.  Now helping with job training for IT help desk roles and coordinating a Digital Navigator program</t>
  </si>
  <si>
    <t>Teachers are doing their best but not all are comfortable teaching virtually.  Volunteers are not familiar with school district virtual learning platforms</t>
  </si>
  <si>
    <t>We have been co-leading a community-wide initiative that has facilitated new partnerships, accessed funding for initiatives, and identified critical needs</t>
  </si>
  <si>
    <t>Fund one or more staff positions specifically trained in how to teach digital literacy remotely and then provide digital literacy skill training and Digital Navigator support</t>
  </si>
  <si>
    <t>Interfaith Action of Greater Saint Paul-Department of Indian Work</t>
  </si>
  <si>
    <t>Kelly</t>
  </si>
  <si>
    <t>Miller</t>
  </si>
  <si>
    <t xml:space="preserve">Director, Department of Indian Work </t>
  </si>
  <si>
    <t>kmiller@interfaithaction.org</t>
  </si>
  <si>
    <t>Native American/Indigenous people</t>
  </si>
  <si>
    <t>None of the above</t>
  </si>
  <si>
    <t>More support to plan, teach, and data entry. More support for students struggling.</t>
  </si>
  <si>
    <t xml:space="preserve">Due to COVID we moved our in-person summer program to online with significantly less students.  We provided activity boxes, uploaded video instruction and hosted live sessions for students.  Our afterschool program is also online and struggling to recruit students grades 1-5.  </t>
  </si>
  <si>
    <t>We had a great summer program with students engaged and loved the activities we sent home.  Some students were unable to attend the live sessions due to parents working and children being with daycare or family members</t>
  </si>
  <si>
    <t xml:space="preserve">I would hire more staff to help our teachers, students and families.  Provide access to internet for our programs.  spend more money on recruitment and marketing.  Also provide families incentives for participation.  </t>
  </si>
  <si>
    <t xml:space="preserve">I think families are struggling with distance learning and are burnt out of zoom meetings.  At the end of the day that is the last thing they want to do is it get in front of another screen. </t>
  </si>
  <si>
    <t>Acorn Academy</t>
  </si>
  <si>
    <t>Allison</t>
  </si>
  <si>
    <t>VanLoon</t>
  </si>
  <si>
    <t>allison@oakhavenchurch.org</t>
  </si>
  <si>
    <t>Anoka County</t>
  </si>
  <si>
    <t>Private school,Non-profit organization</t>
  </si>
  <si>
    <t>Preschool/school readiness,K-12 out-of-school</t>
  </si>
  <si>
    <t>English language learners,African American/Black people,Asian American/Pacific Islander people,Hispanic/Latino/a/x people,White people,People in poverty,People who are unemployed,Native English speakers,People experiencing homelessness,People with disabilities,Veterans</t>
  </si>
  <si>
    <t>We have increased enrollment in our preschool and have added school age distance learning support and care.</t>
  </si>
  <si>
    <t>My staff have really stepped up to learn all the educational platforms and do an amazing job helping our students.</t>
  </si>
  <si>
    <t>Add staff to reduce our staff:student ratio and allow each student to receive more individual help targeted to their needs.</t>
  </si>
  <si>
    <t>Edgerton Public School</t>
  </si>
  <si>
    <t>Keith</t>
  </si>
  <si>
    <t>Buckridge</t>
  </si>
  <si>
    <t>Superintendent</t>
  </si>
  <si>
    <t>kbuckridge@edgertonpublic.com</t>
  </si>
  <si>
    <t>Pipestone County</t>
  </si>
  <si>
    <t>Adult basic education,College courses,Job training/workforce readiness,Preschool/school readiness,Literacy services for English language learners,K-12 school-based</t>
  </si>
  <si>
    <t>English language learners,African American/Black people,Hispanic/Latino/a/x people,White people,People in poverty,People who are unemployed,People experiencing homelessness,People with disabilities,Veterans</t>
  </si>
  <si>
    <t>Our Latino and families in poverty.</t>
  </si>
  <si>
    <t>Shifted to remote (digital/distance learning/virtual) programming and services,Closed physical location,Reduced hours/capacities at physical location</t>
  </si>
  <si>
    <t>We have worked with our local internet providers to provide access to our families that don't have internet.</t>
  </si>
  <si>
    <t>General training on effective practices.</t>
  </si>
  <si>
    <t>Trial by fire. What we have learned from our time in distance learning last year has helped us better prepare for this year. Not only our staff, but our students are doing better.</t>
  </si>
  <si>
    <t>All students have high speed connections. Our staff would have the training they need along with the time they need to create and put into practice their lessons.</t>
  </si>
  <si>
    <t>United Way of Hastings</t>
  </si>
  <si>
    <t>Mari</t>
  </si>
  <si>
    <t>Mellick</t>
  </si>
  <si>
    <t>mari@unitedwayofhastings.org</t>
  </si>
  <si>
    <t>Dakota County</t>
  </si>
  <si>
    <t>K-12 school-based,Other</t>
  </si>
  <si>
    <t xml:space="preserve">Health
</t>
  </si>
  <si>
    <t>Shifted to remote (digital/distance learning/virtual) programming and services,Added services,Reduced services,Reduced hours/capacities at physical location</t>
  </si>
  <si>
    <t>Partnered with community organizations and/or businesses</t>
  </si>
  <si>
    <t>our school district has done a good job providing digital access to students &amp; families</t>
  </si>
  <si>
    <t>provide digital connections &amp; support to older population</t>
  </si>
  <si>
    <t>Crosslake Community School</t>
  </si>
  <si>
    <t>Clifford</t>
  </si>
  <si>
    <t>Skagen</t>
  </si>
  <si>
    <t>CliffordSkagen@CrosslakeKids.org</t>
  </si>
  <si>
    <t>Crow Wing County</t>
  </si>
  <si>
    <t>Preschool/school readiness,K-12 school-based,Other</t>
  </si>
  <si>
    <t>MN State Approved Online Learning</t>
  </si>
  <si>
    <t>All of the above - individuals not necessarily a group/ type of person</t>
  </si>
  <si>
    <t>Shifted to remote (digital/distance learning/virtual) programming and services,Added services,Provided hybrid in-person and remote programming and services,Other</t>
  </si>
  <si>
    <t>Remained In-Person Learning for the K-8 program</t>
  </si>
  <si>
    <t>Internet access,Device distribution,Digital literacy skills,Partnered with community organizations and/or businesses,Other</t>
  </si>
  <si>
    <t>We have five internet service providers that we worked with to ensure that families could have internet where hotspots would not work
Verizon and our schooled worked together to enable all of the hotspots (We did not refer because our philosophy is to work with, hand hold if necessary)
Added a hotline to trouble shoot problems with devices, programs such as Google Classroom, internet services
Added a "Teacher - Homework Helpline" that gave students assistance with content and using programs that were connected to classroom curriculum
Marketed to parents that we had technology services available to help students or parents/guardians
Ensured students and parents can access telehealth services from our school or in the home 
Opened all technology services to students own computers, parent computers that were used for education of their child or school owned devices</t>
  </si>
  <si>
    <t>More on the LMS of Google Enterprise/ Classroom
Production of videos and video streaming (Set-up tracking, focusing) etc
Additional training of curriculum resources, they have used some but they want to access more remote/better ways of instruction. The idea is to change lessons and replace what is done  in-person to what they will do with Distance Learning.</t>
  </si>
  <si>
    <t>Attendance dropped among K-8 Seat-based program when it switches from In-Person to Distance Learning</t>
  </si>
  <si>
    <t>Belief systems</t>
  </si>
  <si>
    <t>Getting teachers to live stream sessions
Getting all technology so all 100% of families have computers and internet access
Staff relaxed enough to provide solid curriculum
Parents that want us to have higher standards - Their attitude is get over it - COVID is here deal with it but don't hold my kids hostage</t>
  </si>
  <si>
    <t xml:space="preserve">Have learning coaches for students
Have mental health check-ins
Meet with parents more often
Parent Information/Training session </t>
  </si>
  <si>
    <t>This is not easy for anyone - so let's all be patient
Peace, love and happiness (Seriously) - the election is done this will help</t>
  </si>
  <si>
    <t>SOAR Career Solutions</t>
  </si>
  <si>
    <t>Emily</t>
  </si>
  <si>
    <t>Edison</t>
  </si>
  <si>
    <t>eedison@soarcareers.org</t>
  </si>
  <si>
    <t>Job training/workforce readiness,Other</t>
  </si>
  <si>
    <t>Support for individuals re-entering society after incarceration.</t>
  </si>
  <si>
    <t>Economically disadvantaged and Black, Indigenous, and People of Color have fewer opportunities to get ahead.</t>
  </si>
  <si>
    <t>Provided hybrid in-person and remote programming and services,Other</t>
  </si>
  <si>
    <t xml:space="preserve">Developed a job training to support IT Support Specialists.  Graduates will have the opportunity to work as a community-based digital navigator, helping folks who need assistance with technology.  Graduates would also be eligible for entry-level IT employment.  </t>
  </si>
  <si>
    <t>Current class: 3 participants, January 2021 class up to 20, March 2021 class up to 20</t>
  </si>
  <si>
    <t xml:space="preserve">Coordinating with PC's for People to distribute laptops to our clients who are in job training.  
Connecting clients to the local TechUp program that distributes technology and internet access.  </t>
  </si>
  <si>
    <t>Getting students to actually join their virtual classes.  Students are just not showing up.  In some cases, they say they can't because they have to work.  Stress management/mental health support for teachers.  I really can't answer to the training....</t>
  </si>
  <si>
    <t xml:space="preserve">We have honed in our skills facilitating workshops remotely.  We have revised our workshop curriculum to include information on virtual interviews.  Allowing clients access to use our computer lab for interviews, job search, etc.  The public libraries and workforce centers have been shut down since March. The public library opened up in November for computer lab appointments.      
The whole community coming together to address the barriers. </t>
  </si>
  <si>
    <t xml:space="preserve">Broadband,  updated technology and virtual teaching tools. Laptop loan program. </t>
  </si>
  <si>
    <t xml:space="preserve">We have a great partnership with Adult Basic Education who provides Northstar Digital Literacy instruction for our IT job training class.  The other partner is Lake Superior College who provides the IT instruction.  Partnerships make initiatives successful. </t>
  </si>
  <si>
    <t>Arrowhead Library System</t>
  </si>
  <si>
    <t>mollie.stanford@alslib.info</t>
  </si>
  <si>
    <t>Carlton County,Cook County,Itasca County,Koochiching County,Lake County,Lake of the Woods County,St. Louis County</t>
  </si>
  <si>
    <t>Regional Public and Multitype Library System</t>
  </si>
  <si>
    <t>Family literacy,Other</t>
  </si>
  <si>
    <t>Provide databases for regional patrons, provide all-ages summer/winter reading programming</t>
  </si>
  <si>
    <t>Shifted to remote (digital/distance learning/virtual) programming and services,Added services</t>
  </si>
  <si>
    <t>100+</t>
  </si>
  <si>
    <t>removed password from building wi-fi, facilitated grant dollars to local public libraries for hotspot and laptop purchases</t>
  </si>
  <si>
    <t>access to devices and strong wi-fi services in rural/remote parts of our service area</t>
  </si>
  <si>
    <t>we had an increase in our summer reading program as it was a postcard/mail program to reach parents/caregivers</t>
  </si>
  <si>
    <t>Comcast</t>
  </si>
  <si>
    <t>Stacey</t>
  </si>
  <si>
    <t>Nelson-Kumar</t>
  </si>
  <si>
    <t>Community Impact Director</t>
  </si>
  <si>
    <t>651-724-5064</t>
  </si>
  <si>
    <t>stacey_nelsonkumar@comcast.com</t>
  </si>
  <si>
    <t>Anoka County,Carver County,Dakota County,Hennepin County,Ramsey County,Scott County,Washington County</t>
  </si>
  <si>
    <t>Digital literacy services,Other</t>
  </si>
  <si>
    <t>Internet service</t>
  </si>
  <si>
    <t>Internet Essentials Partnership Program and Lift  Zones</t>
  </si>
  <si>
    <t>State of Minnesota</t>
  </si>
  <si>
    <t>Jennifer</t>
  </si>
  <si>
    <t>Frost</t>
  </si>
  <si>
    <t>Broadband Grants Administrator</t>
  </si>
  <si>
    <t>jennifer.frost@state.mn.us</t>
  </si>
  <si>
    <t>Broadband Infrastructure Development Grants</t>
  </si>
  <si>
    <t>Program designed to meet communities in need of broadband that currently have no access (unserved) and/or access below 25/3 (underserved)</t>
  </si>
  <si>
    <t>Hope Community</t>
  </si>
  <si>
    <t>d</t>
  </si>
  <si>
    <t>hop</t>
  </si>
  <si>
    <t>Director Youth and Family Engagement</t>
  </si>
  <si>
    <t>dhop@hope-community.org</t>
  </si>
  <si>
    <t>Job training/workforce readiness,Digital literacy services,Preschool/school readiness,K-12 out-of-school</t>
  </si>
  <si>
    <t>my focus is youth work so I would say all have some unmet needs</t>
  </si>
  <si>
    <t>Shifted to remote (digital/distance learning/virtual) programming and services,Added services,Reduced hours/capacities at physical location</t>
  </si>
  <si>
    <t>we offer a litreacy engagemnet program for youth age 6-12</t>
  </si>
  <si>
    <t>we were able to give some  youth in our programs hotspots and devices for virtual program engagement and virtual internship use.</t>
  </si>
  <si>
    <t xml:space="preserve">in our literacy program volunteers work with our youth to tech </t>
  </si>
  <si>
    <t xml:space="preserve">just in how to do it effectively and equitably </t>
  </si>
  <si>
    <t>the abilty to pivot to virtual engagement across all programming.
The ability to give out some devices and hotspots.</t>
  </si>
  <si>
    <t>More training for staff. devices and hotspots to give out and a tech person dedicated to help in set up and as people have issue that arise related to the tech.</t>
  </si>
  <si>
    <t>Participate in a 15-20 minute interview about digital equity in your community,Learn about Literacy Minnesotaâ€™s tutor training and volunteer referral services for childrenâ€™s/youth programs,Sign up for Literacy Minnesota's Literacy Advocacy Alerts</t>
  </si>
  <si>
    <t>Sleepy Eye Public Schools</t>
  </si>
  <si>
    <t>Nadia</t>
  </si>
  <si>
    <t>Crooker</t>
  </si>
  <si>
    <t>School Liaison</t>
  </si>
  <si>
    <t>nadia.crooker@sleepyeye.mntm.org</t>
  </si>
  <si>
    <t>Brown County</t>
  </si>
  <si>
    <t>English language learners,Immigrants and/or refugees,African American/Black people,Hispanic/Latino/a/x people,White people,People in poverty,People who are unemployed,People experiencing homelessness,People with disabilities</t>
  </si>
  <si>
    <t>English Language Learners</t>
  </si>
  <si>
    <t>delivered hotspots, provided information on companies providing free or low cost internet</t>
  </si>
  <si>
    <t>best communication practices with families</t>
  </si>
  <si>
    <t>Had to help parents who do not know English navigate their kids' virtual classes</t>
  </si>
  <si>
    <t>When teachers communicated with me the desired information they wanted relayed to the parents of their students, including specific instructions, I was able to help the parents and therefore they were able to help their kids.  That was very beneficial!</t>
  </si>
  <si>
    <t>Pay for low income families' internet.  Provide parental training on the devices and apps used by the school, so parents would know how to help their kids.</t>
  </si>
  <si>
    <t>I had to remind many parents that all of this was new to all teachers because none of them had ever had to do this before in their lifetime.  I told them that this was not something that they preferred to do, they would have much rather had the students in school instead of virtually, but it was something that they had to do because it was ordered by our Governor and it was in the best interest of everyone's health and safety!  I reminded them that the only to blame was the COVID-19 virus!</t>
  </si>
  <si>
    <t>Participate in a 15-20 minute interview about digital equity in your community,Learn about Literacy Minnesotaâ€™s tutor training and volunteer referral services for Adult Basic Education programs</t>
  </si>
  <si>
    <t>Literacy Minnesota</t>
  </si>
  <si>
    <t>Dani</t>
  </si>
  <si>
    <t>Brown</t>
  </si>
  <si>
    <t>Volunteer Coordinator and Digital Literacy Coordinator</t>
  </si>
  <si>
    <t>dbrown@literacymn.org</t>
  </si>
  <si>
    <t>Non-profit organization,Library,Workforce center</t>
  </si>
  <si>
    <t>There are very few resources for native born English-speaking Black Americans to learn phonics, reading, and math in the grade 1-4 levels. Also, there is a digital literacy service gap in free programming for those who have passed the Northstar assessments but need a bridge between Northstar and a career or further education.</t>
  </si>
  <si>
    <t>none yet</t>
  </si>
  <si>
    <t>Personally, I've loaned chromebooks received through grants to learners. I've also refereed them to SPCLC courses.</t>
  </si>
  <si>
    <t xml:space="preserve">Volunteers work 1:1 with learners to teach digital literacy skills using the Northstar curriculum and resources from the site. Volunteers go through a combined orientation and training with the coordinator (me) before being paired 1:1 with learners. </t>
  </si>
  <si>
    <t>A training just for volunteers who are interested in tutoring computer learners would be very helpful. This training would need to cover how to use the Northstar curriculum and website, and would need tips about how to teach computers on computers (asking for/granting remote access via Zoom, sharing screens, setting up recurring Zoom meetings, etc).</t>
  </si>
  <si>
    <t xml:space="preserve">More learners understand the need for digital literacy than before, so we've had a lot of new learners joining and being referred to classes. </t>
  </si>
  <si>
    <t xml:space="preserve">The need for 1:1 remote tutors is huge, and I can't train in new tutors fast enough. Also, I feel disconnected from what other SPCLC programs are doing currently, and haven't been able to connect with a lot of places who are taking referrals. Referrals internally between Open Door teachers who are teaching Northstar skills classes is alright, but we currently have gaps in programming (no one is teaching Email or Excel, two highly requested topics). Also, 4 of the 5 current Open Door staff who are teaching Northstar classes are doing so on a temporary basis through grant funding. After December, two of the classes will disappear and it will be more necessary than ever to have volunteers who are trained in and feel comfortable teaching multiple learners at once in Zoom classes, otherwise our capacity to serve learners with 1:1 tutors will be completely overwhelmed. </t>
  </si>
  <si>
    <t xml:space="preserve">1:1 tutoring has provided learners with focused instruction and testing that helps them build their abilities faster. Learners who could previously not attend classes because of transportation or childcare needs can now attend from home. Learners who don't have devices can now be lent devices and hotspots. </t>
  </si>
  <si>
    <t>1. I would create a transitional program/ class/ curriculum offering for those who were finishing getting certified through Northstar, but who needed practice using computers for real world tasks that come up in work and in higher education (writing an email to a professor, supervisor or admissions officer, writing a one-page essay, giving a presentation with PowerPoint, organizing information on an Excel spreadsheet, creating or editing a resume, etc). Northstar helps learners learn the theory of how to use computers in an educational or work setting, but that's different than being assigned a task with little to no supervision or assistance. This is an equity issue because often learners who can't demonstrate high enough skills upon entering college are put into expensive remedial classes that they have to pass or take again before being allowed to take any pre-requisites. 
2. I would hire teachers to teach a class or host a weekly skills lab for each of the most requested Northstar topics (Computer Basics, Internet Basics, Email, Microsoft Word, Excel) to reach those who we are not able to serve right now because we're at capacity with 1:1 tutors.
3. I would make sure that every Open Door site had at least one Tech Tutor who helped learners set up necessary tech accounts (Gmail, Northstar, Zoom, etc) as part of their onboarding, which would take those tasks off of the teacher's and coordinator's plates.</t>
  </si>
  <si>
    <t>human-I-T</t>
  </si>
  <si>
    <t>Allie</t>
  </si>
  <si>
    <t>Bussjaeger</t>
  </si>
  <si>
    <t>Director of Impact and Sustainability</t>
  </si>
  <si>
    <t>allie@human-I-T.org</t>
  </si>
  <si>
    <t>Assistance in getting low income households internet connectivity, tech support for devices and low cost hardware</t>
  </si>
  <si>
    <t>We receive requests from school districts, healthcare institutions, and nonprofit partners across the country seeking support for internet connectivity, hardware, tech support, and digital literacy training.</t>
  </si>
  <si>
    <t>35,000 in 2020, 57,000 since 2012</t>
  </si>
  <si>
    <t>22,000 in 2020, 34,500 since 2012</t>
  </si>
  <si>
    <t>45 in 2020, 1,542 since 2012</t>
  </si>
  <si>
    <t xml:space="preserve">We partner with school districts, nonprofits and community organizations to provide our support to the most understerved folks needing digital resources. We offer a low cost technology store, hitconnect.org, where individuals can purchase hardware and hotspots directly (pending proof of low income status) and nonprofit partners/community groups/school districts can purchase hardware in bulk (up to 200 units). We also work with larger partners to source refurbished and unrefurbished devices to provide to their community. Every device provided by human-I-T comes with 1 year of warranty and tech support, as well as support in internet connectivity if needed. We have worked with cities to utilize CARES act funding for this work, as well as receiving grants, philanthropic support, etc. </t>
  </si>
  <si>
    <t>Educators need comprehensive tech support for themselves and their students.</t>
  </si>
  <si>
    <t>We have received an influx of requests for our programs since COVID 19, and supported a record number of nonprofit organizations, school districts and individual households in getting the digital tools they need. In all of 2019, we provided 7,400 devices to low income households; thus far in 2020, we have provided over 22,000. In regards to assisting low income families with internet connectivity, we supported 13,500 households in all of 2019 and 35,000 thus far in 2020.</t>
  </si>
  <si>
    <t>Partnering with community organizations that serve low income families directly is key to ensure those most impacted by the digital divide are surveyed to understand what resources are needed, and to effectively distribute those resources equitably.</t>
  </si>
  <si>
    <t>Mabel Public Library</t>
  </si>
  <si>
    <t>Larry</t>
  </si>
  <si>
    <t>Gifford</t>
  </si>
  <si>
    <t>lgifford@selco.info</t>
  </si>
  <si>
    <t>Public or charter school or school district,Library</t>
  </si>
  <si>
    <t>White people,Veterans</t>
  </si>
  <si>
    <t>Closed Library from March 16th to June 1st 2020..We are open 28 hours per week now for the general public to use the library...</t>
  </si>
  <si>
    <t>Happy that we are open the number of hours we are during the week....</t>
  </si>
  <si>
    <t>East Side Neighborhood Services</t>
  </si>
  <si>
    <t>Baeverstad</t>
  </si>
  <si>
    <t>Youth Program Manager</t>
  </si>
  <si>
    <t>sbaeverstad@esns.org</t>
  </si>
  <si>
    <t>Job training/workforce readiness,Parent/caregiver education,Preschool/school readiness,Literacy services for English language learners,K-12 out-of-school</t>
  </si>
  <si>
    <t>Everyone</t>
  </si>
  <si>
    <t>Customized services to meet family needs.</t>
  </si>
  <si>
    <t>Connecting families with local partners and resources to access evices and hotspots, distributing additional supplies for at home learning, communicating with schools to troubleshoot tech issues, providing in person and virtual distance learning assistance .</t>
  </si>
  <si>
    <t>Simplifying directives and adjusting expectations to accommodate the current conditions.</t>
  </si>
  <si>
    <t>Through thoughtful program adaptations and by connecting with families, we have created relevant services and maintained our regular number of participants.*
*Note: this is true for our K-5 community-based programs. I am not certain of the participation at our 6-12 school based sites.</t>
  </si>
  <si>
    <t>Lack of access to a safe/quiet space to focus on learning</t>
  </si>
  <si>
    <t>Providing support in families' native languages. Customizing support to meet the needs of each family.</t>
  </si>
  <si>
    <t>One-on-one support from trusted adults. Safe, quite spaces to support learning.</t>
  </si>
  <si>
    <t>SABIER - The Stone Arch Bridge Initiative for Education Resources</t>
  </si>
  <si>
    <t>Dan</t>
  </si>
  <si>
    <t>McGuire</t>
  </si>
  <si>
    <t>dan@sabier.org</t>
  </si>
  <si>
    <t>Aitkin County,Anoka County,All of the above</t>
  </si>
  <si>
    <t>We provide professional development for teachers to become masterful at using openly licensed curricula in a digital environment.</t>
  </si>
  <si>
    <t>English language learners,Immigrants and/or refugees,Native American/Indigenous people,African American/Black people,Asian American/Pacific Islander people,Hispanic/Latino/a/x people,White people,People in poverty,Native English speakers,People experiencing homelessness,People with disabilities,All of the above</t>
  </si>
  <si>
    <t>Most of the students in K-12 who are below average in income have multiple unmet needs.</t>
  </si>
  <si>
    <t>Shifted to remote (digital/distance learning/virtual) programming and services,Provided hybrid in-person and remote programming and services</t>
  </si>
  <si>
    <t>Teachers need practice and coaching in distance learning/remote instruction. Many teachers need additional devices and better connections. Teachers and administrators need to know that curricula that was designed for in person instruction usually requires modifications to be effective in distance/remote environment.</t>
  </si>
  <si>
    <t>We have been very successful creating highly rated asynchronous middle school math curriculum that incorporates synchronous delivery components that can be used in a face to face environmental as well as a remote/distance environment.</t>
  </si>
  <si>
    <t>Offer ongoing professional development and stipends for teachers to become proficient teaching with this new curriculum in this new environment. -they deserve to be paid for acquiring new professional skills in a stressful situation. This would include asynchronous and synchronous learning for teachers and would include email and phone support.</t>
  </si>
  <si>
    <t>Administrators of schools and the general public needs to better understand the particulars of remote/distance learning - it is not simply 'doing what we've always done using Zoom. Before March 2020, training teachers to shift from face to face teaching to online teaching required at least a years worth of specific professional development and it almost always was something that both the teacher and the providers of the training willingly chose to do. We've been expecting teachers to make the shift in a significantly shorter time frame with significantly fewer resources at a time that is more stressful than most adults have ever experienced. And,  school administrators, government, general public are not even close to being in agreement with how this should happen or if it should happen. What we're doing isn't working.</t>
  </si>
  <si>
    <t>Edina Public Schools</t>
  </si>
  <si>
    <t>ULI</t>
  </si>
  <si>
    <t>RODRIGUEZ</t>
  </si>
  <si>
    <t xml:space="preserve">Multilingual English Learner Coordinator </t>
  </si>
  <si>
    <t>ulises.rodriguez@edinaschools.org</t>
  </si>
  <si>
    <t>English language learners</t>
  </si>
  <si>
    <t>Shifted to remote (digital/distance learning/virtual) programming and services,Reduced hours/capacities at physical location</t>
  </si>
  <si>
    <t>Meinders Community Library</t>
  </si>
  <si>
    <t>Jody</t>
  </si>
  <si>
    <t>Wacker</t>
  </si>
  <si>
    <t>jody.wacker@pas.k12.mn.us</t>
  </si>
  <si>
    <t>Digital literacy services,Family literacy</t>
  </si>
  <si>
    <t>Shifted to remote (digital/distance learning/virtual) programming and services,Added services,Shut down services,Reduced hours/capacities at physical location,Provided hybrid in-person and remote programming and services</t>
  </si>
  <si>
    <t>Internet access,Device distribution,Partnered with community organizations and/or businesses</t>
  </si>
  <si>
    <t>digital programming, hotspot distribution, more digital platforms for literacy, radio distribution</t>
  </si>
  <si>
    <t>Our community broadband is so poor that even with devices, many individuals are left without efficient and consistent technology.</t>
  </si>
  <si>
    <t>I suspect that we will continue a downslide of participants, as much of our broadband (and student time and energy) is taken up with digital education, that few have the energy, means, and desire to access digital programming after a day of studying and remote work.</t>
  </si>
  <si>
    <t>Not all children are capable of learning via remote access and digital only work. Those with different learning styles suffer tremendously under the distance learning model. This is through no fault of the school who is set up to teach this way, but educators need to be aware of the impact on these students and try to find better ways to assist them so the backslide isn't so great.</t>
  </si>
  <si>
    <t>We have provided more reading materials and opportunities for our youth through Scholastic platforms. Getting youth to use them hasn't been as successful as we would like, however.</t>
  </si>
  <si>
    <t>much more digital programming in the classrooms so youth can take exiting programs home with them.</t>
  </si>
  <si>
    <t>Rushford-Peterson</t>
  </si>
  <si>
    <t>Jon</t>
  </si>
  <si>
    <t>Thompson</t>
  </si>
  <si>
    <t>jonthompson@r-pschools.com</t>
  </si>
  <si>
    <t>College courses,Preschool/school readiness,Literacy services for English language learners,K-12 school-based</t>
  </si>
  <si>
    <t>English language learners,African American/Black people,Asian American/Pacific Islander people,Hispanic/Latino/a/x people,White people,People in poverty,Native English speakers,People with disabilities</t>
  </si>
  <si>
    <t>all students have school issued devices</t>
  </si>
  <si>
    <t>Acentek, a local internet and cable provider has worked with our families in need to provide access to internet.</t>
  </si>
  <si>
    <t>Duluth Public Library</t>
  </si>
  <si>
    <t>Carmella</t>
  </si>
  <si>
    <t>Hatch</t>
  </si>
  <si>
    <t>Early Literacy Librarian</t>
  </si>
  <si>
    <t>chatch@duluthmn.gov</t>
  </si>
  <si>
    <t>Parent/caregiver education,Digital literacy services,Family literacy,Preschool/school readiness</t>
  </si>
  <si>
    <t>Shifted to remote (digital/distance learning/virtual) programming and services,Reduced services,Shut down services,Closed physical location,Reduced hours/capacities at physical location</t>
  </si>
  <si>
    <t>I don't know what they need, because it has been difficult to connect with educators directly. They have just so much to plan and juggle and it just seems extremely challenging for educators, especially when they are trying to work with preK children over a virtual setting.</t>
  </si>
  <si>
    <t>In March we had to close the library facility and then we lost half of our staff to temporary lay-offs, so we have been slowly adding more digital and in-person services. Now we have curbside pick-up for library materials, computer access by appointment, virtual programming, and up until last week, a little bit of outdoor outreach programming.</t>
  </si>
  <si>
    <t>Our biggest challenge has been reaching people who aren't already accessing our services and being able to tell what they need.</t>
  </si>
  <si>
    <t>Purchase and distribute hot spots, provide mobile book check out, provide computer access at our branch libraries</t>
  </si>
  <si>
    <t>ISD #317 - Deer River Public School District</t>
  </si>
  <si>
    <t>Drotts</t>
  </si>
  <si>
    <t>Business Manager</t>
  </si>
  <si>
    <t>jdrotts@isd317.org</t>
  </si>
  <si>
    <t>Itasca County</t>
  </si>
  <si>
    <t>Adult basic education,College courses,Job training/workforce readiness,Digital literacy services,Preschool/school readiness,Literacy services for English language learners,K-12 school-based,Other</t>
  </si>
  <si>
    <t>ALP - Alternative Learning Program</t>
  </si>
  <si>
    <t>English language learners,Native American/Indigenous people,African American/Black people,Asian American/Pacific Islander people,Hispanic/Latino/a/x people,White people,People in poverty,People who are unemployed,Native English speakers,People experiencing homelessness,People with disabilities</t>
  </si>
  <si>
    <t>Students who live in Cass County or the Bena and Federal Damn area do not have very good internet band width.  Since Cass Lake school is online and Deer River students are hybrid, it is VERY difficult to stay connected with those students since Johnson Phone Company does not have a very strong internet connection for SO many students in rural areas.</t>
  </si>
  <si>
    <t>Provided hybrid in-person and remote programming and services</t>
  </si>
  <si>
    <t>54 families or homes (I'm not sure how many kids make up those 54 families)</t>
  </si>
  <si>
    <t>We already had devices distributed, however, we doubled up on K-2 so those students could leave an iPad at home.</t>
  </si>
  <si>
    <t>We partnered with Paul Bunyan Telephone to help 48 families get connected and ARVIG Communications to help 8 families.  Both phone companies cover different parts of our school district.</t>
  </si>
  <si>
    <t xml:space="preserve">Great question.  We use various modes depending on the grade level.  We have specific teachers teach online in the elementary school and they are AMAZING!!  A GREAT group of hard working staff who are making it happen.  </t>
  </si>
  <si>
    <t>More and more families are getting connected.  For those who do not have electricity, we are working with local Boys &amp; Girls Clubs to get students to go there on the days they are not coming to school.</t>
  </si>
  <si>
    <t>Our Leadership Team has worked with our Full Service Community Schools Staff, the Transportation Company, the Food Service Department to get the students fed and make sure they have paperwork needed for homework and stay connected to the teachers remotely.  We have started Learning Hubs where teachers go to the Community Centers in Ball Club and Inger, MN, to make sure the students are progressing in Math, Science, Reading and Social Studies twice a week from 3:30 - 5:30 Tuesdays and Thursdays each week.  We also have staff help families at these Communities Centers and make sure they know how to log in and get their children connected to their teachers on the days they are home.  When a student is not in school, they are still expected to be in the class ~ we call it Warrior Online.  The sad part is, for snow days, the kiddo's will have Warrior Online instead of the day off!!  Ha!!  Our focus is to keep the kids fed and connected to their teachers daily.  If they aren't in class, they are logged in on Zoom or depending on the grade level, another computer program to stay on task with learning.</t>
  </si>
  <si>
    <t xml:space="preserve">Make sure all students could log in without delay.  We had a board meeting last night and one board member joined via Webex.  When we did role call for voting, there was a 10 second delay.  That board member has ARVIG Communications.  The other people at the Board Meeting who had Paul Bunyan Communications had NO lag or delay in hearing or replying during the board meeting.  I assume the same can be said when a student is logged into their classroom.  Bandwidth limits certain communication companies that our students need.  This can't be fixed with a hot spot.  So - if money wasn't an issue, it would be ideal if Johnson Communication and ARVIG Communication didn't have the lag.  Some students will "try" and get on and if it doesn't work right away ~ they just give up for the day and don't log in or try again.  It is frustrating.  </t>
  </si>
  <si>
    <t>Thank you for the Connected MN grant.  The IASC districts have put the funds to GREAT use and it is very appreciated.</t>
  </si>
  <si>
    <t>Crosby Ironton Secondary School</t>
  </si>
  <si>
    <t>Strom</t>
  </si>
  <si>
    <t>jstrom@ci.k12.mn.us</t>
  </si>
  <si>
    <t>English language learners,People who are incarcerated,Native American/Indigenous people,African American/Black people,Asian American/Pacific Islander people,Hispanic/Latino/a/x people,White people,People in poverty,People who are unemployed,Native English speakers,People experiencing homelessness,People with disabilities,All of the above</t>
  </si>
  <si>
    <t>I don't know how to answer this question.  There are people of every category that have unmet needs.</t>
  </si>
  <si>
    <t>Added services,Provided hybrid in-person and remote programming and services</t>
  </si>
  <si>
    <t>900+</t>
  </si>
  <si>
    <t xml:space="preserve">The district office has been working with CTC and TMobile. </t>
  </si>
  <si>
    <t>Modern Teacher and in-house training</t>
  </si>
  <si>
    <t>We have been able to give devices to all of our students and have evolved our programming to be more easily consumed in a digital platform</t>
  </si>
  <si>
    <t xml:space="preserve">high-speed internet for ALL students, training for staff, better equipment for staff, </t>
  </si>
  <si>
    <t>Benton Cooperative Tel Co</t>
  </si>
  <si>
    <t>Cheryl</t>
  </si>
  <si>
    <t>Scapanski</t>
  </si>
  <si>
    <t>General Manager</t>
  </si>
  <si>
    <t>cscapanski@bctelco.net</t>
  </si>
  <si>
    <t>Benton County,Kanabec County,Mille Lacs County,Morrison County,Stearns County</t>
  </si>
  <si>
    <t>Broadband provider</t>
  </si>
  <si>
    <t>Worked with school districts</t>
  </si>
  <si>
    <t>TRIO Wolf Creek Distance Learning Charter School</t>
  </si>
  <si>
    <t>Tracy</t>
  </si>
  <si>
    <t>Quarnstrom</t>
  </si>
  <si>
    <t>tquarnstrom@wolfcreekhs.org</t>
  </si>
  <si>
    <t>Washington County</t>
  </si>
  <si>
    <t>African American/Black people,Hispanic/Latino/a/x people,People in poverty,Native English speakers,People with disabilities,All of the above,None of the above</t>
  </si>
  <si>
    <t>Check out of chromebooks and hotspots</t>
  </si>
  <si>
    <t>Lakeville Area School</t>
  </si>
  <si>
    <t>Megan</t>
  </si>
  <si>
    <t>Reikowski</t>
  </si>
  <si>
    <t>Federal Programs Coordinator</t>
  </si>
  <si>
    <t>megan.reikowski@isd194.org</t>
  </si>
  <si>
    <t>Dakota County,Scott County</t>
  </si>
  <si>
    <t>Adult basic education,Parent/caregiver education,Family literacy,Preschool/school readiness,Literacy services for English language learners,K-12 school-based,K-12 out-of-school</t>
  </si>
  <si>
    <t>McKinney-Vento eligible youth, those whose first language is not English, youth living in poverty, youth in non-white racial/ethnic groups, youth with mental health support needs</t>
  </si>
  <si>
    <t>Shifted to remote (digital/distance learning/virtual) programming and services,Added services,Closed physical location,Reduced hours/capacities at physical location,Provided hybrid in-person and remote programming and services</t>
  </si>
  <si>
    <t>We have distributed hotspots to families on a prioritized schedule, devices to all learners (COVID-19 sped up our plans to go 1:1), and educated staff to provide better access to community supports</t>
  </si>
  <si>
    <t>Teaching early literacy remotely, supporting those whose first language is not English, motivating students to participate</t>
  </si>
  <si>
    <t>We have become much more intentional about designing students' online experiences and aligning experiences across content areas, grade levels, and sites. We still have work to do in this area but creating equitable experiences has helped</t>
  </si>
  <si>
    <t>Provide more supports for safe in-person learning. For some students it will never be possible to get the same experience in a distanced enviornment</t>
  </si>
  <si>
    <t>Henning Public Schools</t>
  </si>
  <si>
    <t>barry</t>
  </si>
  <si>
    <t>olson</t>
  </si>
  <si>
    <t>218-583-2927</t>
  </si>
  <si>
    <t>bolson@henning.k12.mn.us</t>
  </si>
  <si>
    <t>Otter Tail County</t>
  </si>
  <si>
    <t>College courses,Job training/workforce readiness,Parent/caregiver education,Preschool/school readiness,K-12 school-based,K-12 out-of-school</t>
  </si>
  <si>
    <t>English language learners,Asian American/Pacific Islander people,White people,People in poverty,People with disabilities</t>
  </si>
  <si>
    <t>Shifted to remote (digital/distance learning/virtual) programming and services,Closed physical location,Provided hybrid in-person and remote programming and services</t>
  </si>
  <si>
    <t>Hotspots, chromebook distribution to students</t>
  </si>
  <si>
    <t>Sartell-St. Stephen School District</t>
  </si>
  <si>
    <t>Kay</t>
  </si>
  <si>
    <t>Nelson</t>
  </si>
  <si>
    <t>Assistant Superintendent</t>
  </si>
  <si>
    <t>nelsonkay@sartell.k12.mn.us</t>
  </si>
  <si>
    <t>Stearns County</t>
  </si>
  <si>
    <t>Shifted to remote (digital/distance learning/virtual) programming and services,Added services,Reduced services,Shut down services,Reduced hours/capacities at physical location,Provided hybrid in-person and remote programming and services</t>
  </si>
  <si>
    <t>Worked with internet providers, provided hotspots, Help lines, devices for every student, referrals to local partners</t>
  </si>
  <si>
    <t>Reading and Math Corps</t>
  </si>
  <si>
    <t>Flexibility. Teachers have increased their skills.</t>
  </si>
  <si>
    <t>Fast track mastery for teachers through professional development.</t>
  </si>
  <si>
    <t>2MT</t>
  </si>
  <si>
    <t>Lenora</t>
  </si>
  <si>
    <t>Hunt</t>
  </si>
  <si>
    <t>Executive director</t>
  </si>
  <si>
    <t>320-406-3800</t>
  </si>
  <si>
    <t xml:space="preserve">2muchtalent2@gmail.com </t>
  </si>
  <si>
    <t>Parent/caregiver education,Family literacy,K-12 out-of-school</t>
  </si>
  <si>
    <t>English language learners,African American/Black people,All of the above</t>
  </si>
  <si>
    <t>None</t>
  </si>
  <si>
    <t>Shifted to remote (digital/distance learning/virtual) programming and services,Added services,Reduced services</t>
  </si>
  <si>
    <t>Promise Neighborhood of Central MN</t>
  </si>
  <si>
    <t>John</t>
  </si>
  <si>
    <t>Smith</t>
  </si>
  <si>
    <t>ED</t>
  </si>
  <si>
    <t>promiseneighborhoodofcentralmn@gmail.com</t>
  </si>
  <si>
    <t>Benton County,Sherburne County,Stearns County</t>
  </si>
  <si>
    <t>Job training/workforce readiness,Parent/caregiver education,Digital literacy services,Family literacy,Preschool/school readiness,K-12 out-of-school</t>
  </si>
  <si>
    <t>African American/Black people,White people,People in poverty,People who are unemployed,People experiencing homelessness,People with disabilities,Veterans</t>
  </si>
  <si>
    <t>Low income families</t>
  </si>
  <si>
    <t>hotspot distribution, equipment, loaned or gifted devices, referrals to community partners, support with distancelearning, basic computer skills</t>
  </si>
  <si>
    <t xml:space="preserve">basic computer skills, home visits, one on one academic support, </t>
  </si>
  <si>
    <t>compensation, more equipment, more hot spots, more training</t>
  </si>
  <si>
    <t>more programming, equipment,  and support for youth and adults with distance learning and technology</t>
  </si>
  <si>
    <t>Participate in a 15-20 minute interview about digital equity in your community,Learn about Literacy Minnesotaâ€™s tutor training and volunteer referral services for childrenâ€™s/youth programs</t>
  </si>
  <si>
    <t xml:space="preserve">Higher Works Collaborative </t>
  </si>
  <si>
    <t>Buddy</t>
  </si>
  <si>
    <t xml:space="preserve">King </t>
  </si>
  <si>
    <t xml:space="preserve">Executive Officer </t>
  </si>
  <si>
    <t xml:space="preserve">buddy.king@hwcmn.org </t>
  </si>
  <si>
    <t>Job training/workforce readiness,Parent/caregiver education,K-12 out-of-school</t>
  </si>
  <si>
    <t>English language learners,African American/Black people,Hispanic/Latino/a/x people,White people,People in poverty,People who are unemployed,People experiencing homelessness</t>
  </si>
  <si>
    <t xml:space="preserve">In our Mentoring program we use our Volunteers to help our children with their homework </t>
  </si>
  <si>
    <t xml:space="preserve">We have tried to utilzed the devices of the schools tot help us. We are not able to provide devices. </t>
  </si>
  <si>
    <t xml:space="preserve">We would extend our program to meet the needs of community.  We are not able to be available more than two days a week because of funds and resources. </t>
  </si>
  <si>
    <t>Haven Housing</t>
  </si>
  <si>
    <t>Muriel</t>
  </si>
  <si>
    <t>Dorbor</t>
  </si>
  <si>
    <t>mdorbor@havenhousing.org</t>
  </si>
  <si>
    <t xml:space="preserve">We are a shelter for women and children. We provide educational support to the women and their children through tutoring and online support for distance learning. </t>
  </si>
  <si>
    <t>Immigrants and/or refugees,Native American/Indigenous people,African American/Black people,Hispanic/Latino/a/x people,White people,People in poverty,People who are unemployed,People experiencing homelessness</t>
  </si>
  <si>
    <t>Reduced services</t>
  </si>
  <si>
    <t>We have been fortunate to have some working computers to best support our families with distance learning. this did not only assist the children but the mother's who are also continuing their education.</t>
  </si>
  <si>
    <t>Resources we could use to assist our families we serve would be more staff to assist with technology assistance. We realized this process of distance learning was very hard for parents who are not tech savvy. The staff we have available were assisting families as well as trying to run the program and being stretched thin.</t>
  </si>
  <si>
    <t>Pelican Rapids public library</t>
  </si>
  <si>
    <t>Annie</t>
  </si>
  <si>
    <t>Wrigg</t>
  </si>
  <si>
    <t>awrigg@prpubliclibrary.org</t>
  </si>
  <si>
    <t>Adult basic education,Preschool/school readiness,Literacy services for English language learners</t>
  </si>
  <si>
    <t>English language learners,Immigrants and/or refugees,Hispanic/Latino/a/x people,White people,People who are unemployed,People experiencing homelessness,People with disabilities</t>
  </si>
  <si>
    <t>I spent lots of time helping people use the technology to check out materials through our online platforms, but most importantly helping people print items from the parking lot during hours we are closed to the public.</t>
  </si>
  <si>
    <t xml:space="preserve">The ability to access and distribute digital books and databases. They don't have time to see what we at the public library have. </t>
  </si>
  <si>
    <t xml:space="preserve">We have had increased storytime views online not just at the time of the event, but the ability for people to go back and watch after they are live. </t>
  </si>
  <si>
    <t xml:space="preserve">Increasing the coverage of our internet in the parking lot. </t>
  </si>
  <si>
    <t xml:space="preserve">affordable high quality internet in homes. </t>
  </si>
  <si>
    <t>United Way-Partner For Student Success</t>
  </si>
  <si>
    <t>Trombley</t>
  </si>
  <si>
    <t>Director of Education Partnerships</t>
  </si>
  <si>
    <t>atrombley@unitedwayhelps.org</t>
  </si>
  <si>
    <t>Family literacy,Literacy services for English language learners,K-12 out-of-school,Other</t>
  </si>
  <si>
    <t>Fundraising and collective impact</t>
  </si>
  <si>
    <t>We have provided funding and access for programs and nonprofits through fundraising and grant writing to support other organizations.</t>
  </si>
  <si>
    <t>Best practices, additional access to tools, more time =)</t>
  </si>
  <si>
    <t>With less capacity and CDC guidelines, participation in activities has been a challenge.</t>
  </si>
  <si>
    <t>Continuing to partner and connect multiple resources across systems to support families.</t>
  </si>
  <si>
    <t>Provide access to devices and quality wifi, along with classes and supports for family digital literacy.  Also, provide spaces and educational staff supports to support our kids.</t>
  </si>
  <si>
    <t>Mn Youth Story Squad</t>
  </si>
  <si>
    <t>Kari</t>
  </si>
  <si>
    <t>Smalkoski</t>
  </si>
  <si>
    <t>Co-Director</t>
  </si>
  <si>
    <t>smal0009@umn.edu</t>
  </si>
  <si>
    <t>Digital literacy services,K-12 school-based</t>
  </si>
  <si>
    <t>Our volunteers have shifted to creating and delivering an in person curriculum to 100% online facilitated through classroom teachers.</t>
  </si>
  <si>
    <t xml:space="preserve">Because our programming with our partners happens during the school day and we collaborate directly with classroom teachers, we've seen success with our digital work. </t>
  </si>
  <si>
    <t>I think it's good for all orgs to reflect on what benchmarks they're using to measure digital literacy success. For example, just because a student has access to a digital device and reliable WiFi access doesn't mean they're getting their needs met. We are particularly concerned about homeless and highly mobile students. Some of them check the boxes for having a digital device, but they are unable to attend classes regularly or do work outside of class. COVID-19 has increased poverty with these students/families exponentially. We need to look at these bigger structures and how we can play a role in changing them along with making sure people have their digital needs met.</t>
  </si>
  <si>
    <t>Gardonville Cooperative Telephone</t>
  </si>
  <si>
    <t>Guetter</t>
  </si>
  <si>
    <t>Regulatory Manager</t>
  </si>
  <si>
    <t>dguetter@gardonville.net</t>
  </si>
  <si>
    <t>Douglas County,Grant County,Morrison County,Pope County,Stearns County,Todd County</t>
  </si>
  <si>
    <t>service provider</t>
  </si>
  <si>
    <t>We provide internet service via fiber optics, copper and wireless.</t>
  </si>
  <si>
    <t>English language learners,African American/Black people,Hispanic/Latino/a/x people,White people,People in poverty,People who are unemployed,Native English speakers,People with disabilities,Veterans</t>
  </si>
  <si>
    <t xml:space="preserve">Being we are a service provider we installed internet free of charge to people who could not afford internet access and needed it for distance learning. </t>
  </si>
  <si>
    <t xml:space="preserve">We installed internet service any possible way we could so our technicians did not have to enter customer homes. Some installations were temp installs where the technician put the internet cable and equipment through a window. We even had a wireless internet installation where we hung the cable and dish in a tree.  </t>
  </si>
  <si>
    <t>Have fiber optics available to all customers in the rural area.</t>
  </si>
  <si>
    <t>Open Door Learning Center</t>
  </si>
  <si>
    <t>Lloyd</t>
  </si>
  <si>
    <t>Coordinator</t>
  </si>
  <si>
    <t>lbrown@mnliteracy.org</t>
  </si>
  <si>
    <t>Adult basic education,Digital literacy services,Family literacy,Literacy services for English language learners,Other</t>
  </si>
  <si>
    <t>English language learners,Immigrants and/or refugees,African American/Black people,Asian American/Pacific Islander people,Hispanic/Latino/a/x people,White people,People in poverty,People who are unemployed,Native English speakers,People experiencing homelessness,People with disabilities,Veterans</t>
  </si>
  <si>
    <t>Distributed Chromebooks</t>
  </si>
  <si>
    <t>Have engaged aprox. 60 volunteers in remote learning opportunities</t>
  </si>
  <si>
    <t>Training on technology, lesson planning, and virtual tutoring</t>
  </si>
  <si>
    <t>We're serving about 50% of the students we served before March</t>
  </si>
  <si>
    <t>Procuring funding for Chromebooks</t>
  </si>
  <si>
    <t xml:space="preserve">Eliminate the digital divide </t>
  </si>
  <si>
    <t>Buhl Public Library</t>
  </si>
  <si>
    <t>Cari</t>
  </si>
  <si>
    <t>Oberstar</t>
  </si>
  <si>
    <t>Librarian</t>
  </si>
  <si>
    <t>218-258-3391</t>
  </si>
  <si>
    <t>buhlpubliclibrary@gmail.com</t>
  </si>
  <si>
    <t>We are a small town library.
We have 5 computers for the public to use.</t>
  </si>
  <si>
    <t>Native American/Indigenous people,African American/Black people,Asian American/Pacific Islander people,Hispanic/Latino/a/x people,White people,People who are unemployed,People with disabilities,Veterans</t>
  </si>
  <si>
    <t>AEOA and the United Way in the area take care of most needs people need; i.e. assistance for heating, clothing, food, rental payments.</t>
  </si>
  <si>
    <t>Closed physical location,Reduced hours/capacities at physical location,Other</t>
  </si>
  <si>
    <t>Non-contact lobby pickup and drop off of library materials.</t>
  </si>
  <si>
    <t>We had no programming.</t>
  </si>
  <si>
    <t>We offer what we can. We have a Wi-Fi hot spot but does not extend beyond our brick building walls... just a bit out the front doors that are glass.</t>
  </si>
  <si>
    <t>Give everyone an internet connection in their home and a computer to access the internet for free or a nominal fee $5.00 per month.</t>
  </si>
  <si>
    <t xml:space="preserve">Internet prices up here are way too high. The connections are old wiring and slow. A major overhaul to the internet providers to update their cabling is needed. </t>
  </si>
  <si>
    <t>Eden Prairie Schools</t>
  </si>
  <si>
    <t>Krohn</t>
  </si>
  <si>
    <t>English Learner Supervisor</t>
  </si>
  <si>
    <t>952-975-7114</t>
  </si>
  <si>
    <t>julie_krohn@edenpr.k12.mn.us</t>
  </si>
  <si>
    <t>Family literacy,Preschool/school readiness,Literacy services for English language learners,K-12 school-based,K-12 out-of-school</t>
  </si>
  <si>
    <t>approx 4,000 students and 1000 staff (MS/HS students already had devices)</t>
  </si>
  <si>
    <t>We distributed hot spots to families that did not have internet, and distributed devices for students and staff to take home (who didn't already have a device). We did this with the help of our teachers and cultural liaisons.</t>
  </si>
  <si>
    <t xml:space="preserve">At this point, I'm not really sure. Each building has an instructional excellence coordinator who helps with training staff based on the needs in the building. </t>
  </si>
  <si>
    <t>Some families withdrew to homeschool, or to other districts/schools that are providing in-person instruction</t>
  </si>
  <si>
    <t xml:space="preserve">We have been able to provide every student with internet and technology to access learning
</t>
  </si>
  <si>
    <t xml:space="preserve">Multilingual teachers and curriculum
</t>
  </si>
  <si>
    <t>Simpson Housing Services</t>
  </si>
  <si>
    <t>Jamie</t>
  </si>
  <si>
    <t>Gates</t>
  </si>
  <si>
    <t>Education Support Coordinator</t>
  </si>
  <si>
    <t>jgates@simpsonhousing.org</t>
  </si>
  <si>
    <t>Parent/caregiver education,Preschool/school readiness,K-12 school-based</t>
  </si>
  <si>
    <t>Immigrants and/or refugees,African American/Black people,People in poverty,People who are unemployed,Native English speakers,People experiencing homelessness,People with disabilities</t>
  </si>
  <si>
    <t>I am using volunteer tutors to continue building nurturing relationships and literacy skills practice via Zoom.</t>
  </si>
  <si>
    <t>Student engagement</t>
  </si>
  <si>
    <t>Minneapolis Public Schools changed protocol for this school year, each individual school is responsible for getting students devices.  That has worked very well, all of my students had devices for the first day of school.</t>
  </si>
  <si>
    <t>Strong internet through out my program building, and reliable free devices for every family member kindergarten and older.</t>
  </si>
  <si>
    <t>Wheaton Community Library</t>
  </si>
  <si>
    <t>Jacqueline</t>
  </si>
  <si>
    <t>Peeples</t>
  </si>
  <si>
    <t>jpeeples@wheatoncommunitylibrary.org</t>
  </si>
  <si>
    <t>Traverse County</t>
  </si>
  <si>
    <t>Preschool/school readiness,K-12 school-based</t>
  </si>
  <si>
    <t>English language learners,Immigrants and/or refugees,African American/Black people,Hispanic/Latino/a/x people,White people,People in poverty,People who are unemployed,People with disabilities,Veterans</t>
  </si>
  <si>
    <t xml:space="preserve">We have provided hotspots for check out as welll as increased our wifi service through boosters in 2 places in the library. </t>
  </si>
  <si>
    <t>Moving to remote story hour provided us with many more people participating and watching the stories online.</t>
  </si>
  <si>
    <t>Hot spots provided through a grant really halped us.</t>
  </si>
  <si>
    <t>I would check out tablets to the public along with hot spots.</t>
  </si>
  <si>
    <t>Learn about Literacy Minnesotaâ€™s tutor training and volunteer referral services for Adult Basic Education programs,Learn about Literacy Minnesotaâ€™s tutor training and volunteer referral services for childrenâ€™s/youth programs</t>
  </si>
  <si>
    <t>Hendricks Public School</t>
  </si>
  <si>
    <t>Jason</t>
  </si>
  <si>
    <t>Blosmo</t>
  </si>
  <si>
    <t>Assistant Pricipal</t>
  </si>
  <si>
    <t>jason.blosmo@isd402.org</t>
  </si>
  <si>
    <t>College courses,Job training/workforce readiness,Parent/caregiver education,Digital literacy services,Preschool/school readiness,Literacy services for English language learners,K-12 school-based,K-12 out-of-school</t>
  </si>
  <si>
    <t>English language learners,Native American/Indigenous people,African American/Black people,Asian American/Pacific Islander people,Hispanic/Latino/a/x people,White people,People in poverty,People who are unemployed,People with disabilities,Veterans</t>
  </si>
  <si>
    <t>10 +</t>
  </si>
  <si>
    <t>10+</t>
  </si>
  <si>
    <t>We have given out hot spots.</t>
  </si>
  <si>
    <t>Oshki Ogimaag Charter School</t>
  </si>
  <si>
    <t>Carmen</t>
  </si>
  <si>
    <t>Keyport</t>
  </si>
  <si>
    <t>director@oshkiogimaag.org</t>
  </si>
  <si>
    <t>Cook County</t>
  </si>
  <si>
    <t>Native American/Indigenous people,White people,People in poverty,People with disabilities</t>
  </si>
  <si>
    <t>We were in distance learning in the Spring. We are currently in inperson learning with 5 students participating in DL by their choice.</t>
  </si>
  <si>
    <t>Because the ISD school in our area started in distance learning and many parents were struggling with that we gained a number of students in our in person learning model.</t>
  </si>
  <si>
    <t>due to many grants we have been able to obtain enough devices for students so that if we have to go to a distance learning model we will have a chromebook for each student.</t>
  </si>
  <si>
    <t>Yes- more one on one help for students from help digitally and less stress to staff and students.</t>
  </si>
  <si>
    <t>Columbia Heights Public Library</t>
  </si>
  <si>
    <t>Renee</t>
  </si>
  <si>
    <t>Dougherty</t>
  </si>
  <si>
    <t>763-706-3690</t>
  </si>
  <si>
    <t>rdougherty@columbiaheightsmn.gov</t>
  </si>
  <si>
    <t>Anoka County,Hennepin County,Ramsey County</t>
  </si>
  <si>
    <t>Digital literacy services,Preschool/school readiness,Literacy services for English language learners,K-12 out-of-school</t>
  </si>
  <si>
    <t xml:space="preserve">adult job seekers with marginal computers skills and digital literacy </t>
  </si>
  <si>
    <t>boosted wifi signal to the parking lot during building closure; reopened for computers  by appointment; reopened at limited hours and capacity; provided 755 elibrary cards so that Columbia Heights middle school students could access library databases, online learning apps, and ebooks</t>
  </si>
  <si>
    <t>reopening the building and providing access to internet, desktop computers, printers and scanners</t>
  </si>
  <si>
    <t>defined curriculum; ability to partner with state careerforce staff to meet job seekers at point of need</t>
  </si>
  <si>
    <t>Minnesota Department of Education</t>
  </si>
  <si>
    <t xml:space="preserve">Noemi </t>
  </si>
  <si>
    <t>TreviÃ±o</t>
  </si>
  <si>
    <t>Migrant Education Program Specialist</t>
  </si>
  <si>
    <t>651-582-8233</t>
  </si>
  <si>
    <t>noemi.trevino@state.mn.us</t>
  </si>
  <si>
    <t>Parent/caregiver education,Family literacy,Preschool/school readiness,K-12 school-based,K-12 out-of-school</t>
  </si>
  <si>
    <t>English language learners,Immigrants and/or refugees,Hispanic/Latino/a/x people,People in poverty,People who are unemployed,Native English speakers,People experiencing homelessness,People with disabilities</t>
  </si>
  <si>
    <t>highly mobile rural agricultural workers and their families</t>
  </si>
  <si>
    <t>Shifted to remote (digital/distance learning/virtual) programming and services,Reduced hours/capacities at physical location,Provided hybrid in-person and remote programming and services</t>
  </si>
  <si>
    <t>MDE has contracted Tri-Valley Opportunity Council (TVOC) to identify and recruit eligible migratory families.  The recruiters serve as a walking directory of community resources often referring families to different community services</t>
  </si>
  <si>
    <t xml:space="preserve">provide technical support on how to access different platforms,  what are some sure fail computer navigation resources </t>
  </si>
  <si>
    <t>we have increased our referral services for hunger scarcity, rental assistance, COVID19 testing sites etc... our services have expanded beyond educational/instructional services.</t>
  </si>
  <si>
    <t xml:space="preserve">not really sure </t>
  </si>
  <si>
    <t>offer parents/caregivers opportunities to learn how to use the computer, to navigate websites etc....</t>
  </si>
  <si>
    <t>Coleraine Public Library</t>
  </si>
  <si>
    <t>Liv</t>
  </si>
  <si>
    <t>Mostad-Jensen</t>
  </si>
  <si>
    <t>218-245-2315</t>
  </si>
  <si>
    <t>liv.mostad-jensen@alslib.info</t>
  </si>
  <si>
    <t>Non-profit organization,Library</t>
  </si>
  <si>
    <t>English language learners,Immigrants and/or refugees,Native American/Indigenous people,African American/Black people,Hispanic/Latino/a/x people,White people,People in poverty,People who are unemployed,Native English speakers,People experiencing homelessness,People with disabilities,Veterans</t>
  </si>
  <si>
    <t>Shifted to remote (digital/distance learning/virtual) programming and services,Added services,Closed physical location,Provided hybrid in-person and remote programming and services</t>
  </si>
  <si>
    <t xml:space="preserve">While our library building remains closed to the general public, we do allow patrons to schedule time to use public use computers for essential services. </t>
  </si>
  <si>
    <t>Buffalo Lake-Hector- Stewart Public Schools</t>
  </si>
  <si>
    <t>Erin</t>
  </si>
  <si>
    <t>Tollefsrud</t>
  </si>
  <si>
    <t>EL Coordinator &amp; Instructor, Migrant Family Advocate</t>
  </si>
  <si>
    <t>320-848-2233</t>
  </si>
  <si>
    <t>etollefsrud@blh.k12.mn.us</t>
  </si>
  <si>
    <t>Renville County</t>
  </si>
  <si>
    <t>50?</t>
  </si>
  <si>
    <t xml:space="preserve">The district purchased 50 hotspots to give to student families that do not have access to internet or has unreliable internet. </t>
  </si>
  <si>
    <t xml:space="preserve">The purchase and distribution of hotspots seems to help the meet the connectivity issues that families had. </t>
  </si>
  <si>
    <t xml:space="preserve">Provide more trainings for staff on how digital equity is impacting families, also provide more trainings for staff on the different platforms that are being used. </t>
  </si>
  <si>
    <t>GFW Schools</t>
  </si>
  <si>
    <t>Carina</t>
  </si>
  <si>
    <t>Panitzke</t>
  </si>
  <si>
    <t xml:space="preserve">ELL instructor and coordinator </t>
  </si>
  <si>
    <t>carina.panitzke@gfwschools.org</t>
  </si>
  <si>
    <t>Nicollet County,Renville County,Sibley County</t>
  </si>
  <si>
    <t>Literacy services for English language learners,K-12 school-based,K-12 out-of-school</t>
  </si>
  <si>
    <t>English language learners,Immigrants and/or refugees,Hispanic/Latino/a/x people,People in poverty</t>
  </si>
  <si>
    <t xml:space="preserve">Some families donâ€™t have adequate internet. Some donâ€™t have enough food. Many need resources to learn English in their homes. </t>
  </si>
  <si>
    <t xml:space="preserve">8 families </t>
  </si>
  <si>
    <t xml:space="preserve">Last spring I helped deliver chrome books to Spanish speaking families. Some of these families received a jet pack or portable wireless internet but these turned out to be nothing more powerful than a hotspot on a phone. </t>
  </si>
  <si>
    <t xml:space="preserve">Learning how to use digital platforms would be helpful. Teaching families how to connect to the different sites they will need. </t>
  </si>
  <si>
    <t xml:space="preserve">Last spring was awful trying to get families connected. Now we are in school (in person) and itâ€™s much better getting them connected and used to what they need to learn. </t>
  </si>
  <si>
    <t xml:space="preserve">Our Hispanic liaison and I partnered up with our tech coordinator and we got devices to the families that needed them.  We also delivered the portable internet. </t>
  </si>
  <si>
    <t xml:space="preserve">I would like everyone to have high speed internet so that they could watch educational videos and stream the necessary items to be successful. I would also like to see a 1 to 1 device for all grades k-12. I think the state should help out so that there is a more equitable ratio among ELL students to their teachers. Most of us have a caseload of 50 kids or more which is pretty hard to provide adequate time for each student. </t>
  </si>
  <si>
    <t>Rochester Public Library</t>
  </si>
  <si>
    <t>Audrey</t>
  </si>
  <si>
    <t>Betcher</t>
  </si>
  <si>
    <t>abetcher@rplmn.org</t>
  </si>
  <si>
    <t>Olmsted County</t>
  </si>
  <si>
    <t>Parent/caregiver education,Digital literacy services,Family literacy,Preschool/school readiness,Literacy services for English language learners</t>
  </si>
  <si>
    <t>English language learners,Immigrants and/or refugees,People who are incarcerated,Native American/Indigenous people,African American/Black people,Asian American/Pacific Islander people,Hispanic/Latino/a/x people,White people,People in poverty,People who are unemployed,Native English speakers,People experiencing homelessness</t>
  </si>
  <si>
    <t>Struggling readers with barriers
Those who can't afford technology and internet services</t>
  </si>
  <si>
    <t>We are open for internet access at the Library.  We have hotspots in circulation.  We are partnering in a community-wide digital equity initiative that is working to provide culturally appropriate training to individuals who have no access to devices and the internet.  We are providing reading tutoring remotely.  We licensed Brainfuse, and online tutoring service.</t>
  </si>
  <si>
    <t>Rochester Reading Champions has volunteer tutors who provide reading instruction.</t>
  </si>
  <si>
    <t xml:space="preserve">Technology support. </t>
  </si>
  <si>
    <t>Not all our tutors were comfortable providing remote tutoring.  But we also added Brainfuse.</t>
  </si>
  <si>
    <t>community partnership</t>
  </si>
  <si>
    <t>Address the lack of devices and access to internet paired with training that develops relationships.</t>
  </si>
  <si>
    <t>Eden Valley-Watkins School</t>
  </si>
  <si>
    <t>DONNA</t>
  </si>
  <si>
    <t>ORBECK</t>
  </si>
  <si>
    <t>German and ESL Teacher</t>
  </si>
  <si>
    <t>dorbeck@evw.k12.mn.us</t>
  </si>
  <si>
    <t>Meeker County</t>
  </si>
  <si>
    <t>Device distribution,Partnered with community organizations and/or businesses</t>
  </si>
  <si>
    <t>We provided hotspot devices and student issued laptops</t>
  </si>
  <si>
    <t>The support of the school district</t>
  </si>
  <si>
    <t>ACGC</t>
  </si>
  <si>
    <t>Robin</t>
  </si>
  <si>
    <t>Wall</t>
  </si>
  <si>
    <t>wallr@acgcfalcons.org</t>
  </si>
  <si>
    <t>College courses</t>
  </si>
  <si>
    <t>All students in Grades 5-12 now have devices:  512</t>
  </si>
  <si>
    <t>Provided hot spots</t>
  </si>
  <si>
    <t>Professional development in technology.</t>
  </si>
  <si>
    <t xml:space="preserve">COVID funding to purchase technology for kids and teachers. </t>
  </si>
  <si>
    <t xml:space="preserve">More training - update the classroom smartboards. </t>
  </si>
  <si>
    <t>Saint Paul Public Library</t>
  </si>
  <si>
    <t>Margo</t>
  </si>
  <si>
    <t>Bock</t>
  </si>
  <si>
    <t>margo.bock@ci.stpaul.mn.us</t>
  </si>
  <si>
    <t>not available</t>
  </si>
  <si>
    <t>Volunteers use Skype for Business for mentoring reading to children grades 1-5</t>
  </si>
  <si>
    <t>Metropolitan Library Service Agency</t>
  </si>
  <si>
    <t>Scott</t>
  </si>
  <si>
    <t>Vrieze</t>
  </si>
  <si>
    <t>scott@melsa.org</t>
  </si>
  <si>
    <t>Job training/workforce readiness,Digital literacy services,Family literacy</t>
  </si>
  <si>
    <t>Economically depressed neighborhoods,  Individuals with lower incomes and therefore less technology access,  those with spotty broadband service</t>
  </si>
  <si>
    <t>Distributed hotspots to member libraries (LSTA and RLTA funds),  facilitate E-Rate and RLTA applications for member libraries.  Paid for remote summer reading and other virtual programs for member library systems</t>
  </si>
  <si>
    <t>Best Practices for virtual learning.  additional training in using technology tools for delivering instruction esp to foster engagement with virtual learners</t>
  </si>
  <si>
    <t xml:space="preserve">Have greatly enhanced virtual programming at area libraries,  which increases access for many, and can increase participation in specific programs (less time and space-bound for attendance).  However no in-person programming changes the nature and sometimes the effectiveness of those programs.  </t>
  </si>
  <si>
    <t xml:space="preserve">Distribution of internet hotspots.  Virtual programs increase the raw numbers of those who can attend, either in real time, or in an asynchronous way (eg. recorded programs and instruction sessions available for days/weeks following that live event.  </t>
  </si>
  <si>
    <t>Invest in community wifi.  Grants for increasing broadband accessisibity, esp. for those with limited financial means.   Develop training for library staff in delivering virtual programming and support for virtual patrons (cameras, microphones, software skills)</t>
  </si>
  <si>
    <t>Floodwood School District</t>
  </si>
  <si>
    <t>Rae</t>
  </si>
  <si>
    <t>Villebrun</t>
  </si>
  <si>
    <t>rvillebrun@isd698.org</t>
  </si>
  <si>
    <t>All that were checked above</t>
  </si>
  <si>
    <t>Hotspots</t>
  </si>
  <si>
    <t>We provide hotspots for all families who needed it.</t>
  </si>
  <si>
    <t>Time and resources on the how to do this...it is brand new for most of them.</t>
  </si>
  <si>
    <t>We gave our families hotspots even when we didn't know we would be getting COVID relief. We knew they needed it and gave it to them.</t>
  </si>
  <si>
    <t>Training for teachers prior to them teaching digitally.</t>
  </si>
  <si>
    <t>Dietrich Varney</t>
  </si>
  <si>
    <t>Languages Program Manager</t>
  </si>
  <si>
    <t>sdietrich@iimn.org</t>
  </si>
  <si>
    <t>Adult basic education,College courses,Job training/workforce readiness,Digital literacy services,Literacy services for English language learners</t>
  </si>
  <si>
    <t>Urban,Other</t>
  </si>
  <si>
    <t>Currently serving online over Zoom</t>
  </si>
  <si>
    <t>English language learners,Immigrants and/or refugees,African American/Black people,Asian American/Pacific Islander people,Hispanic/Latino/a/x people,People in poverty,People who are unemployed</t>
  </si>
  <si>
    <t>Shifted to remote (digital/distance learning/virtual) programming and services,Added services,Reduced services,Closed physical location</t>
  </si>
  <si>
    <t xml:space="preserve">We have received grants and donations funding to provide students with resources directly. Unfortunately, our Emergency MOC, CARES funded positions and resources will end on December 5th and 31st. We don't know what will happen in the coming year. </t>
  </si>
  <si>
    <t xml:space="preserve">The teachers in the English department are skilled at teaching remotely. The recent ABE Conference explained many DL programs which will be helpful. 
Career Skills classes are less suited for online adaptation. Career skills classes need targeted training to best move their materials online. 
Additionally Literacy MN used to provide volunteer training that we sent all volunteers to. That has since ended and been replaced with webinars (which are great!). However, these are not occurring at a consistent enough schedule for our volunteer onboarding. We would like to send all incoming volunteers to the Remote Tutoring 101 webinar and two additional webinars they choose on the topic of EL education. </t>
  </si>
  <si>
    <t xml:space="preserve">The English language skills are greatly divided. Priors to being online, we had a pretty even spread of skills. Now, there are very few EFL 2 - 4 in class. 
It seems EFL 1 students have assistance from friends, family, or home staff to connect to Zoom classes and EFL 4+ are able to log on on their own. The low/middle group just isn't there. </t>
  </si>
  <si>
    <t xml:space="preserve">Outreach. 
Having staff, volunteers, and AmeriCorps members reach out to students directly to ask about access to technology and digital literacy skills has produced a far greater response that expecting students to reach out with needs. </t>
  </si>
  <si>
    <t xml:space="preserve">If we had the staff and time, I would like to have each department have a dedicated technology support person. That person would coordinate wifi and tech distribution, drop-in to classes to assist students, hold office hours, and run a program specific digital literacy class. </t>
  </si>
  <si>
    <t>Neighborhood House</t>
  </si>
  <si>
    <t>Sara</t>
  </si>
  <si>
    <t>Jochems</t>
  </si>
  <si>
    <t>Youth Literacy Instructor</t>
  </si>
  <si>
    <t>sjochems@neighb.org</t>
  </si>
  <si>
    <t>College courses,Digital literacy services,Literacy services for English language learners,K-12 school-based,K-12 out-of-school</t>
  </si>
  <si>
    <t>English language learners,Immigrants and/or refugees,Native American/Indigenous people,African American/Black people,Asian American/Pacific Islander people,Hispanic/Latino/a/x people,White people,People in poverty,Native English speakers,People experiencing homelessness</t>
  </si>
  <si>
    <t xml:space="preserve">A majority of participants in my program have a basic need that is not yet; they are on free-reduced lunch; English is not their first language; they have unreliably or cannot afford internet. </t>
  </si>
  <si>
    <t>10 (SPPS students receive iPads from the district)</t>
  </si>
  <si>
    <t>Grants.</t>
  </si>
  <si>
    <t>Besides being all virtual, you can see just how important internet is and that it should not be considered a luxury, but rather, a utility.</t>
  </si>
  <si>
    <t xml:space="preserve">As a non-profit, we know digital equity is key so we worked on getting grants (just awarded), so we can support those who are using internet to learn/communicate with others. </t>
  </si>
  <si>
    <t xml:space="preserve">I look at digital equity from an educator lens. Although we applied and received grant money, the time it is taking COMCAST and the organization to really get the ball moving is not acceptable, in my opinion. It's November and I still have students who are kicked out of reading group, sometimes cannot get onto reading group, or may be absent for a day or two because internet was not able to be paid. </t>
  </si>
  <si>
    <t>Osseo Area Schools Adult Basic Education</t>
  </si>
  <si>
    <t>Watts</t>
  </si>
  <si>
    <t>ABE Program Coordinator</t>
  </si>
  <si>
    <t>763-585-7321</t>
  </si>
  <si>
    <t>wattse@district279.org</t>
  </si>
  <si>
    <t>Adult basic education,Job training/workforce readiness,Digital literacy services,Family literacy,Literacy services for English language learners</t>
  </si>
  <si>
    <t>Shifted to remote (digital/distance learning/virtual) programming and services,Reduced services,Shut down services,Closed physical location,Reduced hours/capacities at physical location,Provided hybrid in-person and remote programming and services,Other</t>
  </si>
  <si>
    <t>Pretty much all of the above; being affiliated with the school district, we are moving instruction models in alignment with the two-week rolling infection rates and our district.</t>
  </si>
  <si>
    <t xml:space="preserve">loaned technology; tech support sessions; got all students school district emails to streamline logins and access to district supported software/platforms </t>
  </si>
  <si>
    <t>Our volunteers are connecting over the phone with students who have limited tech skills/access - mostly very low level ABE and EL using packets developed by teachers.  Packets are mailed out to students and are electronically delivered to volunteers to support learning</t>
  </si>
  <si>
    <t>Teachers ability to be creative in how they connect with and continue to provide access to learning in a digital way; the NUMBER/VARIETY of different ways that students turn in work is astounding and heartening.</t>
  </si>
  <si>
    <t xml:space="preserve">Use a statewide LMS for ABE programming and adequately train people to use it; this would reduce gaps in access and reduce anxiety and time spent trying to figure out how to get access to a shared platform.  We would also ensure one-to-one digital device and internet access for our participants. </t>
  </si>
  <si>
    <t>Anoka County Library</t>
  </si>
  <si>
    <t>Andrew</t>
  </si>
  <si>
    <t>Wylie</t>
  </si>
  <si>
    <t>Collections Strategies Manager</t>
  </si>
  <si>
    <t>763-324-1563</t>
  </si>
  <si>
    <t>andrew.wylie@co.anoka.mn.us</t>
  </si>
  <si>
    <t>Adult basic education,Parent/caregiver education,Digital literacy services,Family literacy,Preschool/school readiness,Literacy services for English language learners,K-12 out-of-school</t>
  </si>
  <si>
    <t>We have had a mobile hotspot program for the last 2 years, but the number of hotspots we have available to lend has been expanded due to a grant.</t>
  </si>
  <si>
    <t xml:space="preserve">Although harder to equate to traditional attendance, if you look at the number of viewers of our Facebook videos  and programs we have seen a decrease. Additionally, we are seeing the same core group of users at our programs, so we seem to be reaching a less diverse community than previously. </t>
  </si>
  <si>
    <t>As mentioned previously we were lucky enough to see a grant for additional mobile hotspots. We have also reached out to local schools to make them aware of our mobile hotspots so distance learners without broadband can acquire them. We've also created digital library cards for 9000 students to provide them with full access to the library's subscription databases and other electronic resources.
We also have begun providing before hours library access to students experiencing homelessness so that they have a place to be all day with broadband for school</t>
  </si>
  <si>
    <t>I would like to see us lending actual hardware such as laptops and tablets to further help bridge the digital divide.
I would like to see us providing training to staff on facilitation and hosting techniques for running virtual programs.</t>
  </si>
  <si>
    <t>English Learning Center</t>
  </si>
  <si>
    <t>Jenne</t>
  </si>
  <si>
    <t>Program Co-Director</t>
  </si>
  <si>
    <t>jenne@englishlc.org</t>
  </si>
  <si>
    <t>English language learners,Immigrants and/or refugees,African American/Black people,Hispanic/Latino/a/x people,People in poverty,People who are unemployed,People with disabilities</t>
  </si>
  <si>
    <t>We started a tech loan program and are now offering instruction via Google Classroom for most levels of ELL</t>
  </si>
  <si>
    <t>Volunteers have served as 1:1 tutors and classroom assistants. One has been in the lead teacher role.</t>
  </si>
  <si>
    <t>Best practices, tech orientation</t>
  </si>
  <si>
    <t>We have never before offered food access to students; now, we operate a food shelf in addition to English and citizenship classes.</t>
  </si>
  <si>
    <t>We were able to use our own curriculum to help inform our digital classes and teachers. We were able to secure some funding from our org to purchase (so far) 17 new devices.</t>
  </si>
  <si>
    <t xml:space="preserve">a device and hotspot for every student and staff, safe childcare offered in small pods or virtual tutoring and devices for children not in school, air filtration for safe 1:1 on-site tech tutoring/orientation </t>
  </si>
  <si>
    <t>Hopewell Music Cooperative North</t>
  </si>
  <si>
    <t>Ellie</t>
  </si>
  <si>
    <t>Fregni</t>
  </si>
  <si>
    <t>ellie@hopewellmusic.com</t>
  </si>
  <si>
    <t>K-12 out-of-school,Other</t>
  </si>
  <si>
    <t>We offer programming for adults and seniors as well as k-12 music education.</t>
  </si>
  <si>
    <t>English language learners,Immigrants and/or refugees,Native American/Indigenous people,African American/Black people,Asian American/Pacific Islander people,Hispanic/Latino/a/x people,White people,People in poverty,People who are unemployed,Native English speakers,People experiencing homelessness,People with disabilities,Veterans,All of the above</t>
  </si>
  <si>
    <t>Shifted to remote (digital/distance learning/virtual) programming and services,Reduced services,Shut down services,Closed physical location</t>
  </si>
  <si>
    <t xml:space="preserve">We have a resources page on our website and a list of resources our teachers can help families access. We also referred families to the Ann Bancroft Foundation who started offering grants for technology access for girls. Additionally our staff has talked families and seniors through using platforms such as Zoom and Google Meet so that we can continue online programming with them. </t>
  </si>
  <si>
    <t>It would be great to have a compilation of best practices for online teaching.</t>
  </si>
  <si>
    <t>Initially we had a decline in participation, but starting in June, we started to have families return. Now we are able to reach participants outside of our usual geographic area.</t>
  </si>
  <si>
    <t>Offering our programming online has reduced barriers of transportation. Because transportation is not an issue we are able to accommodate student schedules more easily. We are also able to offer programming across a wider timeframe with faculty teaching from home.</t>
  </si>
  <si>
    <t>It would be great to be able to offer families better quality devices so that there are fewer instances of devices freezing during lessons. We would also love to be able to offer external microphones and headphones to cancel background noise and allow students to more fully concentrate.</t>
  </si>
  <si>
    <t>Monticello Public Schools</t>
  </si>
  <si>
    <t>Cindy</t>
  </si>
  <si>
    <t>Fasching</t>
  </si>
  <si>
    <t>Director of Teaching and Learning</t>
  </si>
  <si>
    <t>cynthia.fasching@monticello.k12.mn.us</t>
  </si>
  <si>
    <t>Wright County</t>
  </si>
  <si>
    <t>Adult basic education,College courses,Job training/workforce readiness,Parent/caregiver education,Digital literacy services,Preschool/school readiness,Literacy services for English language learners,K-12 school-based</t>
  </si>
  <si>
    <t>Added services,Reduced hours/capacities at physical location,Provided hybrid in-person and remote programming and services</t>
  </si>
  <si>
    <t>We have provided 1-1 technology for all students and provided hot spots and internet access to more than 150 students and families.</t>
  </si>
  <si>
    <t>They  need more access to hardware to support their live instruction.</t>
  </si>
  <si>
    <t>We have lost about 130 students so far.</t>
  </si>
  <si>
    <t>We have reimagined the way teaching will occur in the future with a focus on blended learning and online instruction moving forward.</t>
  </si>
  <si>
    <t>Every student and staff member would have high quality internet (not DSL like many of our staff and students have).</t>
  </si>
  <si>
    <t>Barnum Public Schools: Community Education</t>
  </si>
  <si>
    <t>Roxanne</t>
  </si>
  <si>
    <t>Olsen-Hurst</t>
  </si>
  <si>
    <t>Community Ed Director</t>
  </si>
  <si>
    <t>rolsen@isd91.org</t>
  </si>
  <si>
    <t>Carlton County</t>
  </si>
  <si>
    <t>Parent/caregiver education,Family literacy,Preschool/school readiness</t>
  </si>
  <si>
    <t>People who are incarcerated,Native American/Indigenous people,African American/Black people,White people,People who are unemployed,People experiencing homelessness,People with disabilities</t>
  </si>
  <si>
    <t>Shifted to remote (digital/distance learning/virtual) programming and services,Reduced services</t>
  </si>
  <si>
    <t xml:space="preserve">We are only running at half capacity.  </t>
  </si>
  <si>
    <t>providing paper copies as well</t>
  </si>
  <si>
    <t>prek 1-1 ipads</t>
  </si>
  <si>
    <t>United South Central School</t>
  </si>
  <si>
    <t>Beth</t>
  </si>
  <si>
    <t>Jacobson</t>
  </si>
  <si>
    <t>bjacobson@unitedsouthcentral.org</t>
  </si>
  <si>
    <t>Faribault County</t>
  </si>
  <si>
    <t>English language learners,African American/Black people,Hispanic/Latino/a/x people,White people,People in poverty,People who are unemployed,Native English speakers,People experiencing homelessness,People with disabilities,Veterans</t>
  </si>
  <si>
    <t>unknown</t>
  </si>
  <si>
    <t xml:space="preserve">1-on-1  </t>
  </si>
  <si>
    <t>hotspot distribution, devices for all students, broadband accommodations</t>
  </si>
  <si>
    <t>Training for current and ever expanding updates on technology, time to learn new apps etc.,  more tech support to trouble shoot when the technology doesn't work, more broadband width, time to work with new technology.</t>
  </si>
  <si>
    <t>With all the wonders in technology, there is still a percentage of student who chooses NOT to engage and uses technology as an excuse.  
Gaming with regards to technology is still a problem.  Students do not log onto classes on time.  It seems within the realm of all this technology,  students know how to use what they want to use and then also use technology as an excuse.</t>
  </si>
  <si>
    <t>Parents/caregivers of school age students need training on  how to use technology.
It is very evident that many parents do not have basic digital skills.
Communication is a vital key that needs improving. Cultural awareness is also lacking.</t>
  </si>
  <si>
    <t>Lamberton Public Library</t>
  </si>
  <si>
    <t>Alicia</t>
  </si>
  <si>
    <t>Vogel</t>
  </si>
  <si>
    <t>752-7220</t>
  </si>
  <si>
    <t>library@lambertonmn.com</t>
  </si>
  <si>
    <t>Redwood County</t>
  </si>
  <si>
    <t>Reduced services,Shut down services</t>
  </si>
  <si>
    <t>LA CRESCENT MONT &amp; STEM SCHOOL</t>
  </si>
  <si>
    <t>Kate</t>
  </si>
  <si>
    <t>Garfin</t>
  </si>
  <si>
    <t>kate@lacrescentmontessori.com</t>
  </si>
  <si>
    <t>Houston County</t>
  </si>
  <si>
    <t>African American/Black people,Hispanic/Latino/a/x people,White people,People in poverty,Native English speakers,People with disabilities</t>
  </si>
  <si>
    <t>Added services,Reduced services,Shut down services,Reduced hours/capacities at physical location,Provided hybrid in-person and remote programming and services</t>
  </si>
  <si>
    <t>Lewiston-Altura Public Schools</t>
  </si>
  <si>
    <t xml:space="preserve">Mari Jo </t>
  </si>
  <si>
    <t xml:space="preserve">Starks </t>
  </si>
  <si>
    <t>GaTE/EL Specialist/5th Cohort Teacher</t>
  </si>
  <si>
    <t>mstarks@lewalt.k12.mn.us</t>
  </si>
  <si>
    <t>Winona County</t>
  </si>
  <si>
    <t>English language learners,Immigrants and/or refugees,African American/Black people,Hispanic/Latino/a/x people,White people,People in poverty,Native English speakers,People with disabilities</t>
  </si>
  <si>
    <t xml:space="preserve">entire student population </t>
  </si>
  <si>
    <t xml:space="preserve">connect with local internet providers that offered free or lowcost services during the pandemic </t>
  </si>
  <si>
    <t>Technology updates, training on teaching digitally, data on best practice and screen time, how to limit screen time, but provide quality lessons</t>
  </si>
  <si>
    <t xml:space="preserve">Providing hotspots to families in need. </t>
  </si>
  <si>
    <t>Additional staff to assist with distance learners, additional technology tools to facilitate teaching, and improved internet services in the rural area.</t>
  </si>
  <si>
    <t>Clearbrook-Gonvick School</t>
  </si>
  <si>
    <t>Hoyer</t>
  </si>
  <si>
    <t>School Counselor</t>
  </si>
  <si>
    <t>megan@clearbrook-gonvick.k12.mn.us</t>
  </si>
  <si>
    <t>Clearwater County</t>
  </si>
  <si>
    <t>College courses,Preschool/school readiness,K-12 school-based</t>
  </si>
  <si>
    <t>Native American/Indigenous people,African American/Black people,Hispanic/Latino/a/x people,White people,People in poverty,People who are unemployed,Native English speakers,People experiencing homelessness,People with disabilities</t>
  </si>
  <si>
    <t>Shifted to remote (digital/distance learning/virtual) programming and services,Shut down services,Closed physical location,Provided hybrid in-person and remote programming and services</t>
  </si>
  <si>
    <t>Access to proper technology</t>
  </si>
  <si>
    <t xml:space="preserve">Ensure all staff are set up with proper technology to teach remotely. Have extra staff dedicated to specifically teach the student who choose to be distance and who are quarantined. </t>
  </si>
  <si>
    <t>Phoenix Academy of Art and Science</t>
  </si>
  <si>
    <t>James</t>
  </si>
  <si>
    <t>Gagner</t>
  </si>
  <si>
    <t>james.gagner@phxacademy.org</t>
  </si>
  <si>
    <t>Family literacy,Literacy services for English language learners,K-12 school-based,K-12 out-of-school</t>
  </si>
  <si>
    <t>English language learners,Native American/Indigenous people,African American/Black people,Hispanic/Latino/a/x people,White people,People who are unemployed,People experiencing homelessness,People with disabilities,Veterans</t>
  </si>
  <si>
    <t>Added services,Shut down services</t>
  </si>
  <si>
    <t>Clarkfield Community Library</t>
  </si>
  <si>
    <t>Enola</t>
  </si>
  <si>
    <t>Rolla</t>
  </si>
  <si>
    <t>clarkfieldlibrary@gmail.com</t>
  </si>
  <si>
    <t>Yellow Medicine County</t>
  </si>
  <si>
    <t>Reduced hours/capacities at physical location</t>
  </si>
  <si>
    <t>Southwest ABE-Marshall</t>
  </si>
  <si>
    <t>See</t>
  </si>
  <si>
    <t>Moua-Leske</t>
  </si>
  <si>
    <t>Program Manager of Marshall Region</t>
  </si>
  <si>
    <t>see.moua-leske@marshall.k12.mn.us</t>
  </si>
  <si>
    <t>Lincoln County,Lyon County,Redwood County</t>
  </si>
  <si>
    <t>Public or charter school or school district,Non-profit organization</t>
  </si>
  <si>
    <t>Shifted to remote (digital/distance learning/virtual) programming and services,Reduced services,Closed physical location,Provided hybrid in-person and remote programming and services</t>
  </si>
  <si>
    <t xml:space="preserve">Through a previous partnership project called ResQ Zone, we're able to give out laptops and desktop computers to clients who need it. Computers that are donated and thrown away to the Lyon County Environmental Office are refurbished then given to us to give out to clients. </t>
  </si>
  <si>
    <t xml:space="preserve">How to create a teacher website to anchor all materials for students. </t>
  </si>
  <si>
    <t xml:space="preserve">We had a couple new programs that we partnered with so we were able to gain some new students. </t>
  </si>
  <si>
    <t xml:space="preserve">We're able to give devices to our students. </t>
  </si>
  <si>
    <t xml:space="preserve">Have a lot more trainings and pair teachers up. </t>
  </si>
  <si>
    <t>St. Paul School of Northern Lights</t>
  </si>
  <si>
    <t>Kindelspire</t>
  </si>
  <si>
    <t>Director of Community Relations</t>
  </si>
  <si>
    <t>info@schoolofnorthernlights.org</t>
  </si>
  <si>
    <t>Native American/Indigenous people,African American/Black people,Asian American/Pacific Islander people,Hispanic/Latino/a/x people,White people,People in poverty,Native English speakers,People with disabilities</t>
  </si>
  <si>
    <t>Underemployment/unemployment of parents- childcare during distance learning
Food insecurity</t>
  </si>
  <si>
    <t>Hotspot distribution, loaned Chromebooks.</t>
  </si>
  <si>
    <t>We have enrolled an additional 106 students since March 2020</t>
  </si>
  <si>
    <t>Relying on technology to check in on families and students but not using technology in place of full time in person learning.</t>
  </si>
  <si>
    <t>A hotspot, chromebook and document camera to all students. Text to speech and an adult to sit by them as they learn.</t>
  </si>
  <si>
    <t>Jane</t>
  </si>
  <si>
    <t>Harstad</t>
  </si>
  <si>
    <t>Director of American Indian Education and Tribal Liaison</t>
  </si>
  <si>
    <t>651-582-8257</t>
  </si>
  <si>
    <t>jane.harstad@state.mn.us</t>
  </si>
  <si>
    <t>Parent/caregiver education,Preschool/school readiness,K-12 school-based,Other</t>
  </si>
  <si>
    <t>American Indian Education Program support and Aid.</t>
  </si>
  <si>
    <t>Urban,Suburban,Rural,Other</t>
  </si>
  <si>
    <t>Tribal Nations</t>
  </si>
  <si>
    <t>People who are incarcerated,Native American/Indigenous people,White people,People in poverty,Native English speakers,People experiencing homelessness,People with disabilities</t>
  </si>
  <si>
    <t>American Indian students and their families. American Indian Education staff in districts.</t>
  </si>
  <si>
    <t>Shifted to remote (digital/distance learning/virtual) programming and services,Added services,Reduced services,Closed physical location,Provided hybrid in-person and remote programming and services</t>
  </si>
  <si>
    <t>Worked with the CARES Act $ and ESSER grants to assure districts had resources to provide for ALL students.  Worked with Broadband services to ensure access to those who had prior or existing bills and to enable low income households to acquire internet access.</t>
  </si>
  <si>
    <t>Some teachers are handling the switch to remote teaching well.  Others are not. Staff seem capable when they have the technology they need.</t>
  </si>
  <si>
    <t>Participation looks different, but the same participation rate</t>
  </si>
  <si>
    <t>Geographic areas do NOT have broadband access (on or near tribal lands)</t>
  </si>
  <si>
    <t>we have provided more and better guidance</t>
  </si>
  <si>
    <t>better data gathering with socially distanced checks on families.  More and better data gathering about barriers to success with technology. Broadband access (reliable) in EVERY portion of the state.</t>
  </si>
  <si>
    <t>Thank you for asking!</t>
  </si>
  <si>
    <t>Hiawatha Academies</t>
  </si>
  <si>
    <t>Horst</t>
  </si>
  <si>
    <t>Curriculum and Assessment Director</t>
  </si>
  <si>
    <t>ehorst@hiawathaacademies.org</t>
  </si>
  <si>
    <t>English language learners,Immigrants and/or refugees,Native American/Indigenous people,African American/Black people,Asian American/Pacific Islander people,Hispanic/Latino/a/x people,White people,People in poverty,Native English speakers,People with disabilities</t>
  </si>
  <si>
    <t xml:space="preserve">Many members of our community have unmet needs including: English language learner students and families, students and families living in poverty, students and families recently arrived to the US, Latinx families, Black families.  </t>
  </si>
  <si>
    <t>1,000 - 1,500</t>
  </si>
  <si>
    <t>We have distributed hotspots to a small(er) number of families without internet access and have distributed chromebooks to ensure that every student in our schools has access to a computer so that they can participate in distance learning.</t>
  </si>
  <si>
    <t>Research (Hattie) shows that location (i.e. distance vs. in-person), has a neutral effect on learning.  Many of the most impactful practices for distance learning are the same ones that are impactful during in-person learning.  The challenges is translating these practices to a new environment (i.e. zoom classrooms).  It would be helpful for training/supports to focus specifically on how some teachers/schools are successfully translating these practices to work in this new environment.</t>
  </si>
  <si>
    <t>Kindergarten enrollment has decreased.  Other grades enrollment has remained steady.</t>
  </si>
  <si>
    <t>Purchasing enough devices for all students to have a device starting in the fall of 2020 has made a hugely positive impact on teachers' ability to reach all students. Synchronous instruction in core classes has made a positive impact on learning.</t>
  </si>
  <si>
    <t>We need more resources to hire internal tech people who can support families and students.  Additionally, it would be very beneficial if we had more resources for translation and support for families who speak a language other than English at home.  It would be incredibly beneficial if we could hire more literacy specialists to meet in small groups (remotely) with students to ensure that they are continuing to develop essential early literacy skills in K-2.</t>
  </si>
  <si>
    <t>Marshall-Lyon County Library</t>
  </si>
  <si>
    <t>Paula</t>
  </si>
  <si>
    <t>Nemes</t>
  </si>
  <si>
    <t>Public Services Manager</t>
  </si>
  <si>
    <t>paula.nemes@marshalllyonlibrary.org</t>
  </si>
  <si>
    <t>Lyon County</t>
  </si>
  <si>
    <t>Digital literacy services,Family literacy,Preschool/school readiness,K-12 out-of-school</t>
  </si>
  <si>
    <t xml:space="preserve">All of the above to a certain degree. </t>
  </si>
  <si>
    <t>Added services,Reduced services,Reduced hours/capacities at physical location,Other</t>
  </si>
  <si>
    <t xml:space="preserve">Virtual story times and other online programming. </t>
  </si>
  <si>
    <t xml:space="preserve">We have had no in person programming since March. Attempts to provide online live programming have not been successful, but we keep trying. </t>
  </si>
  <si>
    <t xml:space="preserve">We have added additional hot spots for patron check out, which have been well-used. </t>
  </si>
  <si>
    <t>Broadband for all our rural patrons. 
One-on-one training/assistance in using computers and navigating the internet(we still have patrons who don't know how to use a mouse) so patrons can apply for jobs and unemployment and other assistance.
Remote, secure, safe and simple to use internet and printing options (like in a kiosk or traveling unit) that could be self-sanitizing.
Making tablets or other devices availebl for check-out.</t>
  </si>
  <si>
    <t xml:space="preserve"> </t>
  </si>
  <si>
    <t>Learn about Literacy Minnesotaâ€™s tutor training and volunteer referral services for Adult Basic Education programs</t>
  </si>
  <si>
    <t>West Central Initiative</t>
  </si>
  <si>
    <t>Rick</t>
  </si>
  <si>
    <t>Schara</t>
  </si>
  <si>
    <t>marketing coordinator</t>
  </si>
  <si>
    <t>rick.schara@wcif.org</t>
  </si>
  <si>
    <t>Becker County,Clay County,Douglas County,Grant County,Otter Tail County,Pope County,Stevens County,Traverse County,Wilkin County</t>
  </si>
  <si>
    <t>Philanthropy, community economic development, planning, gap financing, regional recruitment</t>
  </si>
  <si>
    <t>We would convene or be a facility that helped convene regional meetings every week; no longer doing that.</t>
  </si>
  <si>
    <t>Mahtomedi Schools</t>
  </si>
  <si>
    <t>Kevin</t>
  </si>
  <si>
    <t>Donovan</t>
  </si>
  <si>
    <t xml:space="preserve">School Board Director </t>
  </si>
  <si>
    <t>kevpatdon@gmail.com</t>
  </si>
  <si>
    <t xml:space="preserve">Hot spots - money donated by our Ed Foundation </t>
  </si>
  <si>
    <t>More prep time and training</t>
  </si>
  <si>
    <t>We have had a small drop in enrollment. Less than 1%</t>
  </si>
  <si>
    <t xml:space="preserve">The smaller size of our school district has allowed us to be nimble and adaptable. </t>
  </si>
  <si>
    <t xml:space="preserve">Reach out to all families to absolutely ensure that they are able and willing to access all of our resources. </t>
  </si>
  <si>
    <t>IMAA</t>
  </si>
  <si>
    <t>rawhi.said@imaa.net</t>
  </si>
  <si>
    <t>Employment services, Victim services, Community Health Workers, Interpreting and Translating, Diversity and Inclusion.</t>
  </si>
  <si>
    <t xml:space="preserve">equipment pending to be distributed to hundreds of families </t>
  </si>
  <si>
    <t>Developing Cultural Consultant network</t>
  </si>
  <si>
    <t>Gifting devices to families that are refugees or immigrants with at least one child under the age of 5. We are also working closely to provide internet services and culturally appropriate tech support.</t>
  </si>
  <si>
    <t xml:space="preserve">Collaboration and will of the community to take initiative during the covid pandemic. </t>
  </si>
  <si>
    <t xml:space="preserve">Build a sustainable infrastructure for internet connectivity. As well as, building tech support for families to be able to connect within a culturally appropriate manner. </t>
  </si>
  <si>
    <t>sleepy eye public school</t>
  </si>
  <si>
    <t>Tammy</t>
  </si>
  <si>
    <t>Poncin</t>
  </si>
  <si>
    <t>tammy.poncin@sleepyeye.mntm.org</t>
  </si>
  <si>
    <t>English language learners,Hispanic/Latino/a/x people,White people,People in poverty,Native English speakers,People experiencing homelessness,People with disabilities</t>
  </si>
  <si>
    <t>Shifted to remote (digital/distance learning/virtual) programming and services,Provided hybrid in-person and remote programming and services,Other</t>
  </si>
  <si>
    <t>in school face to face</t>
  </si>
  <si>
    <t>don't know</t>
  </si>
  <si>
    <t>Minnesota Internship Center</t>
  </si>
  <si>
    <t>Morehouse</t>
  </si>
  <si>
    <t>612-458-5098</t>
  </si>
  <si>
    <t>jmorehouse@mnic.org</t>
  </si>
  <si>
    <t>English language learners,Immigrants and/or refugees,Native American/Indigenous people,African American/Black people,Asian American/Pacific Islander people,Hispanic/Latino/a/x people,White people,People in poverty,People who are unemployed,Native English speakers,People experiencing homelessness,All of the above</t>
  </si>
  <si>
    <t>This is not an area that work with.  I do not know the answer.</t>
  </si>
  <si>
    <t>Hoyt Lakes Public Library</t>
  </si>
  <si>
    <t>Sue</t>
  </si>
  <si>
    <t>Sowers</t>
  </si>
  <si>
    <t>218-225-2412</t>
  </si>
  <si>
    <t>sue.sowers@alslib.info</t>
  </si>
  <si>
    <t xml:space="preserve">We circulate 7 hotspots, two Chromebooks, and allow access via parking lot 24/7 to our wifi
We have free online tutoring available 7 days a week </t>
  </si>
  <si>
    <t>I believe teachers have equipment, but maybe lack in training on how to best utilize the technology</t>
  </si>
  <si>
    <t>Receiving a grant for hotspots. Most are always checked out.</t>
  </si>
  <si>
    <t>Provide training to parents, teachers, and the general public, on how to access our services</t>
  </si>
  <si>
    <t>MN Online High School</t>
  </si>
  <si>
    <t>Lindholm</t>
  </si>
  <si>
    <t>Academic Support Specialist</t>
  </si>
  <si>
    <t>j.lindholm@mail.mnohs.org</t>
  </si>
  <si>
    <t xml:space="preserve">We continue to serve students in our online high school at capacity (with a waiting list as needed).  In this new school year we have a larger number of returning students than we did before the pandemic.  </t>
  </si>
  <si>
    <t xml:space="preserve">An online school for 15 years, we have been reminded how well established our school is - we've figured out so many parts of online learning!  We have been energized and inspired to continue improving our online school as we learn about what other schools are doing and see more software and apps available for online schooling.  
We have implemented a modified grading scale during the pandemic and offer students a short list of assignments to complete first in each weekly folder (these are called Focus First assignments).  We also implemented drop in counselling hours ( in synchronous meetings) to provide SEL support to our students during the pandemic.  </t>
  </si>
  <si>
    <t>Continue to try new methods of reaching students and supporting them better and better.   Time and funding is what is needed for ths</t>
  </si>
  <si>
    <t>Great Rivers Adult Education Consortium - Districts #833 and #200</t>
  </si>
  <si>
    <t xml:space="preserve">Susie </t>
  </si>
  <si>
    <t>Evans</t>
  </si>
  <si>
    <t>sevans1@sowashco.org</t>
  </si>
  <si>
    <t>Adult basic education,Job training/workforce readiness,Digital literacy services,Literacy services for English language learners,K-12 school-based,K-12 out-of-school</t>
  </si>
  <si>
    <t xml:space="preserve">all </t>
  </si>
  <si>
    <t xml:space="preserve">We provide constant training for one another and training from the school district. </t>
  </si>
  <si>
    <t xml:space="preserve">One on One work with participants, virtual orientation, making more time to find out what people really need. </t>
  </si>
  <si>
    <t xml:space="preserve">More device check out and more hotspots. </t>
  </si>
  <si>
    <t>North Mankato Taylor Library</t>
  </si>
  <si>
    <t>Katie</t>
  </si>
  <si>
    <t>Heintz</t>
  </si>
  <si>
    <t>kheintz@nmlibrary.org</t>
  </si>
  <si>
    <t>Nicollet County</t>
  </si>
  <si>
    <t>Adult basic education,Digital literacy services,Preschool/school readiness</t>
  </si>
  <si>
    <t>English language learners,African American/Black people,Hispanic/Latino/a/x people,Native English speakers,People with disabilities,All of the above,None of the above</t>
  </si>
  <si>
    <t>KOOTASCA Community Action</t>
  </si>
  <si>
    <t>Isaac</t>
  </si>
  <si>
    <t>Meyer</t>
  </si>
  <si>
    <t>Planning and Development Director</t>
  </si>
  <si>
    <t>isaacm@kootasca.org</t>
  </si>
  <si>
    <t>Itasca County,Koochiching County</t>
  </si>
  <si>
    <t>Parent/caregiver education,Digital literacy services,Preschool/school readiness,Other</t>
  </si>
  <si>
    <t>Immigrants and/or refugees,Native American/Indigenous people,African American/Black people,Asian American/Pacific Islander people,Hispanic/Latino/a/x people,White people,People in poverty,People who are unemployed,Native English speakers,People experiencing homelessness,People with disabilities,Veterans</t>
  </si>
  <si>
    <t>With respect to internet and computer device access, we are seeing low-income families hardest hit. As the unemployment rate for low-wage workers continues to be at great depression levels (~20% ), we expect this to continue until income for these families begins to rise again.</t>
  </si>
  <si>
    <t>We've deployed hotspot devices (Mobile Beacon and T-Mobile) and computers (Windos 10 Laptops, Desktops, Microsoft Surface Pro Tablets) to low-income families. Devices and internet service are provided at no cost. Eligibility is limited to 200% of FPL for the household. We've raised an additional $137,500 to serve this need beyond our typical programming cost for this service area- we traditionally operate a PCs for People affiliate and sell devices at low-cost to eligible families.</t>
  </si>
  <si>
    <t>I don't even know where to start on this need. Guidance from yourselves and others would be well appreciated.</t>
  </si>
  <si>
    <t xml:space="preserve">Drop shipping computer equipment and hotspot devices directly to a client's home has been a game changer for staff and clients. </t>
  </si>
  <si>
    <t xml:space="preserve">Make the internet a utility! </t>
  </si>
  <si>
    <t>Most landline and traditional ISPs have utterly failed to step up to meet internet needs in their community for low-income families. Some of the larger providers have stepped up to offer some (hard to access) discounted pricing, but compared to mobile internet providers, it is clear that local internet service monopolies have little incentive or desire to dip into their margins to support digital equity.</t>
  </si>
  <si>
    <t>Blandin Foundation</t>
  </si>
  <si>
    <t>BERNADINE</t>
  </si>
  <si>
    <t>JOSELYN</t>
  </si>
  <si>
    <t>Director, Public Policy &amp; Engagement</t>
  </si>
  <si>
    <t>brjoselyn@blandinfoundation.org</t>
  </si>
  <si>
    <t>people experiencing poverty, homelessness and members of historically marginalized communities</t>
  </si>
  <si>
    <t>68,000 students and families via Partnership for ConnectedMN</t>
  </si>
  <si>
    <t>68,000 studetns and families via Partnership for ConnectedMN</t>
  </si>
  <si>
    <t>https://www.spmcf.org/connected-mn 
also - via Blandin Foundation's Community Broadband Program - which supports community-based digital equity work</t>
  </si>
  <si>
    <t>how to use digital remote formats for effective teaching; how to adapt curricula to digital/remote formats</t>
  </si>
  <si>
    <t>the "digital navigator" concept - adding this capacity to community-based organizations and schools</t>
  </si>
  <si>
    <t>great question! increase public investment in building broadband infrastructure to under- and un-served communities</t>
  </si>
  <si>
    <t>Participate in a 15-20 minute interview about digital equity in your community,Sign up for Literacy Minnesota's Literacy Advocacy Alerts</t>
  </si>
  <si>
    <t>Parkers Prairie Public Schools</t>
  </si>
  <si>
    <t>Steven</t>
  </si>
  <si>
    <t>Radtke</t>
  </si>
  <si>
    <t>sradtke@pp.k12.mn.us</t>
  </si>
  <si>
    <t>African American/Black people,Hispanic/Latino/a/x people,White people,People in poverty,People experiencing homelessness,People with disabilities</t>
  </si>
  <si>
    <t>Homeless, white, Hispanic, people in poverty, people with disabilities,</t>
  </si>
  <si>
    <t>We have purchased hot spots for families to use.  We have distributed chromebooks to families who are distance learning who do not have devices.</t>
  </si>
  <si>
    <t>We have ordered additional devices and laptops for teacher use.  Items are slow to arrive.  Have ordered additional chrome books for staff/student use.  Have not arrived yet.</t>
  </si>
  <si>
    <t>Some families are choosing to Distance Learn through online academies.</t>
  </si>
  <si>
    <t>Staff has become more knowledgeable and able to implement digital instruciton.</t>
  </si>
  <si>
    <t>Staff development in area of digital technology.  Add more current technology for staff.  Get more technology for students.  Improve parents knowledge of using digital technology.</t>
  </si>
  <si>
    <t>Little Falls Community Schools.</t>
  </si>
  <si>
    <t>Kris</t>
  </si>
  <si>
    <t>Mitberg</t>
  </si>
  <si>
    <t>MLL teacher</t>
  </si>
  <si>
    <t>kmitberg@lfalls.k12.mn.us</t>
  </si>
  <si>
    <t>Morrison County</t>
  </si>
  <si>
    <t>English Language learners and immigrants/refugees</t>
  </si>
  <si>
    <t>The school got funding to provide hot spots to those that need it as internet in our rural community is awful.</t>
  </si>
  <si>
    <t>It is hard to reach parents who do not speak English.</t>
  </si>
  <si>
    <t xml:space="preserve">Distribution of free hotspots. </t>
  </si>
  <si>
    <t>Teach parent how to use technology (we would need interpreters and child care) and access programs their children are using. Provide more in person interpreting services as some of our parents are leery of technology.</t>
  </si>
  <si>
    <t>ECMECC</t>
  </si>
  <si>
    <t>Marc</t>
  </si>
  <si>
    <t>Johnson</t>
  </si>
  <si>
    <t>320-396-5211</t>
  </si>
  <si>
    <t>mjohnson@ecmecc.org</t>
  </si>
  <si>
    <t>Chisago County,Isanti County,Kanabec County,Mille Lacs County,Pine County,Sherburne County</t>
  </si>
  <si>
    <t>English language learners,Native American/Indigenous people,African American/Black people,Asian American/Pacific Islander people,Hispanic/Latino/a/x people,White people,People in poverty,Native English speakers,People with disabilities</t>
  </si>
  <si>
    <t>See below</t>
  </si>
  <si>
    <t>ECMECC received a grant from the Partnership for a Connected MN. We have trained and support digital navigators in 13 school districts across East Central MN. ECMECC does not directly provide resources to the families that these digital navigators work with, the individual districts do. So, we don't have specific numbers, but we know that our districts have likely serviced between 100 and 200 families so far.</t>
  </si>
  <si>
    <t>We surveyed families in April and May to help our districts better prepare for the 2020-2021 school year. This helped us craft our digital navigator plan.</t>
  </si>
  <si>
    <t>With unlimited resources, we would provide high-speed (100/20 minimum) broadband service to every household in the region. Then, we could focus on quality teaching and learning with digital resources.</t>
  </si>
  <si>
    <t>Perpich Arts High School</t>
  </si>
  <si>
    <t>Conn</t>
  </si>
  <si>
    <t>McCartan</t>
  </si>
  <si>
    <t>conn.mccartan@pcae.k12.mn.us</t>
  </si>
  <si>
    <t>The Ctrl function didn't work.  Our students come from 34 MN counties.</t>
  </si>
  <si>
    <t>Public or charter school or school district,Government agency</t>
  </si>
  <si>
    <t>Native American/Indigenous people,African American/Black people,Asian American/Pacific Islander people,Hispanic/Latino/a/x people,White people,People in poverty,Native English speakers,People experiencing homelessness,People with disabilities</t>
  </si>
  <si>
    <t>At any time, all of them</t>
  </si>
  <si>
    <t>Provided laptops to all students and internet hot spots to those that need it.</t>
  </si>
  <si>
    <t>Engagement strategies.  
Time to tailor curriculum to most essential learning outcomes</t>
  </si>
  <si>
    <t>Our enrollment increased from last year.</t>
  </si>
  <si>
    <t>Providing each student with a laptop and providing inservice and time for staff to design lessons for Google Classroom platform</t>
  </si>
  <si>
    <t>Train all staff to provide engaging, project based programming to address standards.</t>
  </si>
  <si>
    <t>St. Croix River Education District</t>
  </si>
  <si>
    <t>Valorie</t>
  </si>
  <si>
    <t>Arrowsmith</t>
  </si>
  <si>
    <t>ESL teacher prek-12</t>
  </si>
  <si>
    <t>320-358-1210</t>
  </si>
  <si>
    <t>varrowsmith@scred.k12.mn.us</t>
  </si>
  <si>
    <t>English language learners,Immigrants and/or refugees,Native American/Indigenous people,African American/Black people,Asian American/Pacific Islander people,Native English speakers,People with disabilities</t>
  </si>
  <si>
    <t>Limited access to technology</t>
  </si>
  <si>
    <t>purchased devises and hired an interpreter to help families connect to them</t>
  </si>
  <si>
    <t>It would help so much to have technology training in order to use some of the platforms available to support distance learning.  I am doing it with the help of our tech support person.  I try to develop a lesson, run into trouble, check with tech support, then try again.  A network of teachers who are accustomed to using the various platforms would help me.  If I could log on to a weekly zoom meeting to ask questions, I would like that.</t>
  </si>
  <si>
    <t>Some families have chosen to withdraw their children from ESL services because of the increased work load they have at home to help their child.  Others have said they will re-enroll them when we are back in school.  They did not have time to do extra lessons other than the classroom content.</t>
  </si>
  <si>
    <t>I have set up Zoom and Google Meet meetings with learners.
Sometimes this works well.</t>
  </si>
  <si>
    <t>I would have better internet access for myself at home, as I have to sometimes go to the end of my driveway to continue a meeting with a learner.  Sometimes I drive to another location to pick up a more stable signal.</t>
  </si>
  <si>
    <t>Red Wing Public Library</t>
  </si>
  <si>
    <t>Jessica</t>
  </si>
  <si>
    <t>McGee</t>
  </si>
  <si>
    <t>jessica.mcgee@ci.red-wing.mn.us</t>
  </si>
  <si>
    <t>Goodhue County</t>
  </si>
  <si>
    <t>Adult basic education,Digital literacy services,Family literacy,Preschool/school readiness,Literacy services for English language learners,K-12 school-based,K-12 out-of-school</t>
  </si>
  <si>
    <t>Checkout WiFi Hotspots, Increased building WiFi Service</t>
  </si>
  <si>
    <t>Hotspots, Kindles</t>
  </si>
  <si>
    <t>Online tutorials</t>
  </si>
  <si>
    <t>We have hotspots available for checkout. We checkout kindle devices. We extended the WiFi from our building to reach farther.</t>
  </si>
  <si>
    <t>We have seen an increase in programming, thought it fluctuated more in the summer months.</t>
  </si>
  <si>
    <t>Curbside pickup has been an amazing service. It is something that we might have to keep well past the pandemic.</t>
  </si>
  <si>
    <t>I would find a way to get internet access to more people. I would want more hotspots for checkout.</t>
  </si>
  <si>
    <t>Red Lake ISD#38</t>
  </si>
  <si>
    <t>Dustin</t>
  </si>
  <si>
    <t>Hinckley</t>
  </si>
  <si>
    <t>Director of Special Services</t>
  </si>
  <si>
    <t>dhinckley@redlake.k12.mn.us</t>
  </si>
  <si>
    <t>Beltrami County</t>
  </si>
  <si>
    <t>College courses,Job training/workforce readiness,Parent/caregiver education,Preschool/school readiness,Literacy services for English language learners,K-12 school-based</t>
  </si>
  <si>
    <t>Native American/Indigenous people,People in poverty,People experiencing homelessness,People with disabilities</t>
  </si>
  <si>
    <t>Red Lake School District has worked with local ISP's to ensure that our students' families get connected to high speed internet, without regard to overdue bills or ability to pay. We have provided all 1500 of our students with either a laptop or an iPad. We have set up community hotspots in the four communities in our district and have given mifi hotspots to families where high-speed internet could not be set-up.</t>
  </si>
  <si>
    <t xml:space="preserve">We would provide frequent, differentiated sessions in digital literacy for all community members to join and learn when it is convenient to their schedules. </t>
  </si>
  <si>
    <t>Academic Arts High School</t>
  </si>
  <si>
    <t>Danyelle</t>
  </si>
  <si>
    <t>Bennett</t>
  </si>
  <si>
    <t>Language Arts - Teacher/Department head</t>
  </si>
  <si>
    <t>danuyelle.bennett@academicarts.org</t>
  </si>
  <si>
    <t>Dakota County,Hennepin County,Ramsey County,Washington County</t>
  </si>
  <si>
    <t>English language learners,Immigrants and/or refugees,Native American/Indigenous people,African American/Black people,Asian American/Pacific Islander people,Hispanic/Latino/a/x people,White people,People in poverty,People with disabilities</t>
  </si>
  <si>
    <t>hotspot and device distribution/referrals to community services</t>
  </si>
  <si>
    <t>Strategies to help with digital literacies, reading assessments in virtual learning, increasing reading scores</t>
  </si>
  <si>
    <t>We have a strong and heavily devoted team</t>
  </si>
  <si>
    <t>Easier and more affordable access to hotspots, better quality and more availability of devices.</t>
  </si>
  <si>
    <t>North Metro Flex Acadamy</t>
  </si>
  <si>
    <t>Bercaw</t>
  </si>
  <si>
    <t>ESL Teacher</t>
  </si>
  <si>
    <t>ebercaw@northmetroflex.com</t>
  </si>
  <si>
    <t>Literacy services for English language learners</t>
  </si>
  <si>
    <t>English language learners,Immigrants and/or refugees,African American/Black people,Asian American/Pacific Islander people,Hispanic/Latino/a/x people,People in poverty,People who are unemployed,Native English speakers</t>
  </si>
  <si>
    <t>Parents who need to work during the pandemic but have not enough assistance to stay home or are unable when home to manage distance learning four primary students due to time factors. 
There are parents who do not use email so are unable to use communication apps, or have very minimal cell phone capacity. When faced with a student chromebook parents need assistance with navigating.</t>
  </si>
  <si>
    <t>1 chromebook per student, hot spots/wifi devices as needed</t>
  </si>
  <si>
    <t>Teaching via talk through steps to use of /access to online programs and apps.</t>
  </si>
  <si>
    <t>To be able to refer parents to handy means of learning to use a chromebook.</t>
  </si>
  <si>
    <t>Families have been trying out both hybrid and distance learning. We have shifted from DL for all to hybrid-DL 50-50, then again to all DL again.</t>
  </si>
  <si>
    <t>Providing some flexible options, taking advantage of technology grants from state of MN and others.</t>
  </si>
  <si>
    <t>I would provide more reliable internet connection for video meets.</t>
  </si>
  <si>
    <t>Itasca Community Television, Inc</t>
  </si>
  <si>
    <t>George</t>
  </si>
  <si>
    <t>bgeorge@watchictv.org</t>
  </si>
  <si>
    <t>Native American/Indigenous people,White people,People in poverty,People who are unemployed,Native English speakers,Veterans</t>
  </si>
  <si>
    <t xml:space="preserve">We have constantly provided community response and information about COVID-19 over our television channels and social media.  </t>
  </si>
  <si>
    <t xml:space="preserve">I would hire a youth sports and activities production team.  </t>
  </si>
  <si>
    <t xml:space="preserve">Public access television is at risk in Minnesota as people who subscribe to cable television declines.  The need for local information needs to be fully supported in other ways by state and local entities.  </t>
  </si>
  <si>
    <t>Sauk Rapids-Rice Public School</t>
  </si>
  <si>
    <t>Jenny</t>
  </si>
  <si>
    <t>Bushman</t>
  </si>
  <si>
    <t>jenny.bushman@isd47.org</t>
  </si>
  <si>
    <t>Benton County</t>
  </si>
  <si>
    <t>Adult basic education,Job training/workforce readiness,Parent/caregiver education,Family literacy,Preschool/school readiness,Literacy services for English language learners,K-12 school-based</t>
  </si>
  <si>
    <t>English language learners,Immigrants and/or refugees,Native American/Indigenous people,African American/Black people,Asian American/Pacific Islander people,White people,People in poverty,People who are unemployed,Native English speakers,People experiencing homelessness,People with disabilities</t>
  </si>
  <si>
    <t>All students K-12 have a 1:1 school owned device *appx 4500</t>
  </si>
  <si>
    <t>We have distributed hot spots to families who need additional bandwidth, we provide devices to all K-12 students.</t>
  </si>
  <si>
    <t>The primary need is finding a time that is ongoing and sustainable for teachers to meet to talk about not only the what of teaching but also how to best support student learning in this new environment.</t>
  </si>
  <si>
    <t>Increased number of families electing to Homeschool.</t>
  </si>
  <si>
    <t>The ability to support students with both a device and reliable internet.</t>
  </si>
  <si>
    <t>Embed a consistent and sustained time weekly for teachers to learn together how to best teach in a remote setting.  We can not simply do what we have done in person remotely as it is not effective!</t>
  </si>
  <si>
    <t>Itasca Economic Development Corporation</t>
  </si>
  <si>
    <t>Austin</t>
  </si>
  <si>
    <t>Community Broadband &amp; Business Consultant</t>
  </si>
  <si>
    <t>amiller@itascadv.org</t>
  </si>
  <si>
    <t>Community Outreach</t>
  </si>
  <si>
    <t>Native American/Indigenous people,White people,People who are unemployed,Native English speakers,People with disabilities,Veterans</t>
  </si>
  <si>
    <t>We have had a higher influx of clients since March.</t>
  </si>
  <si>
    <t>TEAM Academy</t>
  </si>
  <si>
    <t>Jill</t>
  </si>
  <si>
    <t>Courtney</t>
  </si>
  <si>
    <t>jcourtney@team.k12.mn.us</t>
  </si>
  <si>
    <t>Waseca County</t>
  </si>
  <si>
    <t>English language learners,Native American/Indigenous people,African American/Black people,Asian American/Pacific Islander people,Hispanic/Latino/a/x people,White people,People in poverty,Native English speakers,People experiencing homelessness,People with disabilities</t>
  </si>
  <si>
    <t>hotspot distribution</t>
  </si>
  <si>
    <t>time to learn best practices</t>
  </si>
  <si>
    <t>We went from 115 students in 19-20 to 96 students in 20-21</t>
  </si>
  <si>
    <t>funding to purchase devices</t>
  </si>
  <si>
    <t>trainings for staff and reliable internet for all families</t>
  </si>
  <si>
    <t>International Rescue Committee</t>
  </si>
  <si>
    <t>emily.matthews@rescue.org</t>
  </si>
  <si>
    <t>Digital literacy services,Family literacy,Literacy services for English language learners</t>
  </si>
  <si>
    <t>English language learners,Immigrants and/or refugees,People who are incarcerated,African American/Black people,Asian American/Pacific Islander people,Hispanic/Latino/a/x people,White people,People in poverty,People who are unemployed</t>
  </si>
  <si>
    <t>Shifted to remote (digital/distance learning/virtual) programming and services,Reduced services,Closed physical location</t>
  </si>
  <si>
    <t xml:space="preserve">We use volunteers in our online classes. They lead breakout rooms for small group instruction. We also use volunteers to help with outreach and orientation. They call clients to get them into our programs and help with download Zoom to join our classes. </t>
  </si>
  <si>
    <t>o	If there are any trainings on proven methods/techniques for aiding clientsâ€™ access to Zoom/other remote instruction platforms, that would be very helpful. Right now, we use documents with illustrations, as well as videos, with about 75% success (personal estimate).</t>
  </si>
  <si>
    <t xml:space="preserve">We have also seen more students who are inconsistent in their attendance. They will join class for a few weeks, and then not return until a month later. We have to spend a lot more time reaching out to clients and support them to return to our remote classes. </t>
  </si>
  <si>
    <t>o	Again, our illustrations and video demonstrations successfully help clients participate in classes about 75% of the time in my experience, and I do consider that a high rate of success. Also, clients with IRC phones have received unlimited data. Although Wi-Fi is ideal for attending classes, some can use the data successfully for that and for personal use.</t>
  </si>
  <si>
    <t xml:space="preserve">o	First, I would fund Wi-Fi access for all clients, as their poor connections often inhibit their participation in class. Then, I would fund a program in which people would go to clientsâ€™ residences in-person to orient them on the online learning platform before they started classes, as well as assist those who need help accessing class. 
o	I would also supply every student with a laptop, since that would facilitate their class participation.
</t>
  </si>
  <si>
    <t>Crookston Public Schools</t>
  </si>
  <si>
    <t>Katya</t>
  </si>
  <si>
    <t>Zepeda</t>
  </si>
  <si>
    <t>District Latinx/Hispanic Liaison</t>
  </si>
  <si>
    <t>katyazepeda@isd593.org</t>
  </si>
  <si>
    <t>Polk County</t>
  </si>
  <si>
    <t>English language learners,Immigrants and/or refugees,Native American/Indigenous people,African American/Black people,Hispanic/Latino/a/x people,White people,People in poverty,People who are unemployed,People experiencing homelessness</t>
  </si>
  <si>
    <t>Latinx and African American/Black community.</t>
  </si>
  <si>
    <t>Loaned devices.</t>
  </si>
  <si>
    <t xml:space="preserve">It would help to have volunteers help families with using technology, specially when language is a barrier. We have one ELL teacher for the whole district. That is not enough to help! </t>
  </si>
  <si>
    <t xml:space="preserve">We are losing touch with families. Students are not logging in and it's difficult to connect with families to find out what is going on. Sometimes language and culture are a barrier. </t>
  </si>
  <si>
    <t>Sometimes the connection at the school is not the best and the teacher has to disconnect several times during the lesson. Making learning difficult as this creates a stressful environment for the teacher and student.</t>
  </si>
  <si>
    <t xml:space="preserve">The school was rewarded a grant to provide devices to all students. The devices are tailored to each student and are ready to go with their login information for each app they will use. </t>
  </si>
  <si>
    <t>Hire people that are bilingual to help students and families. Provide tutors that can connect with the students via Zoom to help with homework. Provide free internet to families that do not have access to it. We have the devices, but what's the point if you don't have the manpower to help troubleshoot? Also, better connection for all our schools. Teachers should not have to deal with poor connection.</t>
  </si>
  <si>
    <t>Institute for Labor Studies and Research</t>
  </si>
  <si>
    <t>Margarita</t>
  </si>
  <si>
    <t>Martinez Gutierrez</t>
  </si>
  <si>
    <t>Adult Literacy Enrollment Coordinator/ Digital Literacy Instructor</t>
  </si>
  <si>
    <t>401-463-9900</t>
  </si>
  <si>
    <t>mmartinez@riilsr.org</t>
  </si>
  <si>
    <t>RI</t>
  </si>
  <si>
    <t>Adult basic education,Digital literacy services</t>
  </si>
  <si>
    <t>English language learners,Immigrants and/or refugees,African American/Black people,Hispanic/Latino/a/x people,People who are unemployed</t>
  </si>
  <si>
    <t>Loaned devices (laptop and iPad), help them to connect to classes online</t>
  </si>
  <si>
    <t>Webinars</t>
  </si>
  <si>
    <t>Lutheran Social Service of MN</t>
  </si>
  <si>
    <t>Northrup</t>
  </si>
  <si>
    <t>Program Coordinator of Employment Services</t>
  </si>
  <si>
    <t>sarah.northrup@lssmn.org</t>
  </si>
  <si>
    <t>Immigrants and/or refugees,All of the above</t>
  </si>
  <si>
    <t>English Language Learning adults, those who are unemployed and have been for awhile, those who have been justice-involved/ex-offenders, those experiencing homelessness</t>
  </si>
  <si>
    <t>We are currently trying to work with the Franklin Library (located near our LSS Minneapolis location) to help folks access their Wifi Hotspot Loan program and their computer use. We ask clients when we speak with them for the first time if they have access to wifi/internet and/or a computer. If they do not we connect them to Franklin Library's resources.</t>
  </si>
  <si>
    <t>They have taught our job/career readiness courses over Zoom.</t>
  </si>
  <si>
    <t>How to effectively use Zoom in a way that is clear and comprehensible, especially for those who English is not their first language and may be using for the first time.</t>
  </si>
  <si>
    <t>It's been much more difficult to contact our 'regular' participants</t>
  </si>
  <si>
    <t>Only our relationship with community partners</t>
  </si>
  <si>
    <t>Have additional staff (i.e. CTEP or AmeriCorps) to address the digital literacy gap and be able to provide more computers for those who are not currently in credentialed training programs but need to improve their digital literacy skills thru programs like Northstar.</t>
  </si>
  <si>
    <t>I would like more information on the Digital Equity AmeriCorps Project. My contact info is: sarah.Northrup@lssmn.org. Thanks!</t>
  </si>
  <si>
    <t>Tech Dump</t>
  </si>
  <si>
    <t>David</t>
  </si>
  <si>
    <t>Springer</t>
  </si>
  <si>
    <t>Program Director</t>
  </si>
  <si>
    <t>651-556-4461</t>
  </si>
  <si>
    <t>dspringer@techdump.org</t>
  </si>
  <si>
    <t>Native American/Indigenous people,African American/Black people,Asian American/Pacific Islander people,Hispanic/Latino/a/x people,White people,People in poverty,People who are unemployed,Native English speakers,People experiencing homelessness</t>
  </si>
  <si>
    <t>We added the computer classes to assist as a part of our workforce training skills.</t>
  </si>
  <si>
    <t>Improvement on the understanding and use of computers, bringing encouragement to those who are doing so.</t>
  </si>
  <si>
    <t>Hire additional help to accomplish the digital training and add hours of training.</t>
  </si>
  <si>
    <t>Fergus Falls Public Library</t>
  </si>
  <si>
    <t>Gail</t>
  </si>
  <si>
    <t>Hedstrom</t>
  </si>
  <si>
    <t>ghedstrom@ffpubliclibrary.org</t>
  </si>
  <si>
    <t>Digital literacy services,Preschool/school readiness,Other</t>
  </si>
  <si>
    <t>Story times, book clubs, makerspace activities, materials checkout, public access to computers, and access to the Internet.</t>
  </si>
  <si>
    <t xml:space="preserve">People living in poverty, non-Englishing speaking people, those experiencing homelessness, and those who are unemployed. </t>
  </si>
  <si>
    <t>Shifted to remote (digital/distance learning/virtual) programming and services,Added services,Reduced services,Shut down services,Provided hybrid in-person and remote programming and services,Other</t>
  </si>
  <si>
    <t xml:space="preserve">We were closed during the shutdown, we modified services and service delivery when it was okay to begin reopening.  Originally we were-opened with limited hours we have been operating with regular hours since August.  </t>
  </si>
  <si>
    <t xml:space="preserve">Along with having wi-fi available at the library, we now circulate WiFi hotspots. </t>
  </si>
  <si>
    <t xml:space="preserve">Training on teaching online.  How to reach students who do not have access to the Internet.  Teachers are doing a wonderful job but had to adapt quickly making it a challenge.  </t>
  </si>
  <si>
    <t xml:space="preserve">We see fewer people coming into the library.  This is due to people staying home for safety.  We need to continue to find ways to reach patrons who are not able to come in.  We do offer no contact curbside pickup. </t>
  </si>
  <si>
    <t>Having WiFi available outside of our building 24/7
Providing curbside and no contact pickup. 
We have conference rooms set up to support online meetings via Zoom, Teams, Go To Meeting etc.</t>
  </si>
  <si>
    <t>Increased staff to help people with technology.  Ongoing computer classes.  More Hotspots to circulate.  Create online instruction.</t>
  </si>
  <si>
    <t xml:space="preserve">Thank you for including us in your gathering of data. </t>
  </si>
  <si>
    <t>Twin Cities German Immersion School</t>
  </si>
  <si>
    <t>Esther</t>
  </si>
  <si>
    <t>Neu</t>
  </si>
  <si>
    <t>Dean of Student Support</t>
  </si>
  <si>
    <t>eneu@tcgis.org</t>
  </si>
  <si>
    <t>Anoka County,Hennepin County,Ramsey County,Washington County</t>
  </si>
  <si>
    <t>English language learners,Immigrants and/or refugees,Native American/Indigenous people,African American/Black people,Asian American/Pacific Islander people,Hispanic/Latino/a/x people,White people,People in poverty,People who are unemployed,Native English speakers,People with disabilities</t>
  </si>
  <si>
    <t>Internet access,Device distribution,Digital literacy skills,Other</t>
  </si>
  <si>
    <t>2-4 households</t>
  </si>
  <si>
    <t>250 devices</t>
  </si>
  <si>
    <t xml:space="preserve">300? Difficult to measure. </t>
  </si>
  <si>
    <t>Teachers typically respond to parents/students who struggle with the technology. Our Tech Team has responded to families as well through email or a form. We have a general assistance email and our front office has taken on coaching parents/students to help. We have Friday materials pick up days (including device pick up). We have given families hotspots who need them and distributed school Chromebooks.  We have been using Google Classroom and Seesaw. When families struggle with those tools, we help them via teachers and our technology director. We also have a Parent Council Committee dedicated to helping other parents in the community with Distance Learning.</t>
  </si>
  <si>
    <t>We can't have volunteers doing primary direct instruction as a public school, but we have had volunteers live stream reading books aloud. We have brought in interns from two local universites to help facilitate student support. We have connect families to a "blackboard" where they could find tutoring support.</t>
  </si>
  <si>
    <t>A time machine ;) 
Training: engaging student online, immersion strategies in the virtual environment, more practice and experience using Seesaw, Google Classroom, GAFE apps and other online tools. 
Support: Library of pre-made standards-connected materials and activities for enrichment, preferably in German.</t>
  </si>
  <si>
    <t>We usually have interns on-site from Germany who are college students studying to become teachers. This program has been completely cancelled. Our after school activities has been cancelled. In compliance with the governor's order, we are providing free childcare to Tier 1 workers, which is really getting expensive. We had to cut staff and salaries and increase class sizes in a couple places to accommodate this. We have a lot of international staff with more limited support networks here away from their families in (generally speaking) smaller rental living situations. As leaders of the school, we are reaching out to these staff, in particular, more regularly and in in-depth ways.</t>
  </si>
  <si>
    <t>Bandwidth of our teaching and administrative staff is also a huge barrier.</t>
  </si>
  <si>
    <t xml:space="preserve">Relatively speaking, most of our families have access to devices and internet compared to other schools I've heard of.  It has worked well to move Tier 2 interventions into 1:1 Zoom sessions. </t>
  </si>
  <si>
    <t>- Training: spend more time to go more in-depth with really practicing and honing in on critical skills for optimizing Seesaw (in particular) and engagement in the DL environment
- I would give each grade level an Educational Assistant to prevent teacher</t>
  </si>
  <si>
    <t>Sowela Technical Community College</t>
  </si>
  <si>
    <t>Roy</t>
  </si>
  <si>
    <t xml:space="preserve">Manager of the Center for Instructional Excellence. </t>
  </si>
  <si>
    <t>roy.bertucci@sowela.edu</t>
  </si>
  <si>
    <t>Higher education,Workforce center</t>
  </si>
  <si>
    <t xml:space="preserve">Hurricane and Covid victims </t>
  </si>
  <si>
    <t>Over 600 students were provided hot spots for access to do assignments in Canvas,</t>
  </si>
  <si>
    <t>100's of Laptops (Loaners) were provided.</t>
  </si>
  <si>
    <t>Many programs dropped "intro to computers" so only required by a few programs at this time.</t>
  </si>
  <si>
    <t>Distributed 100's of Laptops and Hot Spots as needed. Some Student's home was destroyed by the hurricanes and there are other still without power.</t>
  </si>
  <si>
    <t xml:space="preserve">Subject matter experts step in during my trainings to suggest newer instructional pedagogies, </t>
  </si>
  <si>
    <t>Most of my subject matter experts are  deans, Online instructors or guest speakers.</t>
  </si>
  <si>
    <t>Faculty Training (Routine)</t>
  </si>
  <si>
    <t>Kill the CORONA Virus in its tracks.</t>
  </si>
  <si>
    <t>-</t>
  </si>
  <si>
    <t>Goodwill of Delaware and Delaware County</t>
  </si>
  <si>
    <t>Patricia</t>
  </si>
  <si>
    <t>Brosious</t>
  </si>
  <si>
    <t>Workforce Initiatives Manager</t>
  </si>
  <si>
    <t>pbrosious@goodwillde.org</t>
  </si>
  <si>
    <t>DE</t>
  </si>
  <si>
    <t>Job training/workforce readiness,Digital literacy services,Other</t>
  </si>
  <si>
    <t>We also provide Financial Literacy and On the Job paid training skills.</t>
  </si>
  <si>
    <t>Just received a grant to device distribution, which we will be receiving devices in the next couple of weeks.  We still provide in person services as well as services and training through Zoom and other meeting platforms.</t>
  </si>
  <si>
    <t>We originally shut down and had to quickly change our direction to be more nimble remotely.  We got back in the office fairly quickly, but still rely on remote as a hybrid to the services for those that are unable or unwilling to come in.</t>
  </si>
  <si>
    <t>By utilizing Zoom and other video meeting platforms, we have been able to help people through not only MS programs, but instruction on Zoom and utilizing their phones for some of their digital needs.</t>
  </si>
  <si>
    <t>Laptops with MS package and hot spots included would help us be able to go into the community and provide teaching where people are.</t>
  </si>
  <si>
    <t>Bayport Public Library</t>
  </si>
  <si>
    <t>jsmith@ci.bayport.mn.us</t>
  </si>
  <si>
    <t>People experiencing homelessness, People who are unemployed</t>
  </si>
  <si>
    <t>We check out Wifi hotspots, but have only had 2 patrons check them out so far.  Our library Wifi can also be used surrounding our building, but I don't have statistics for how many people may have used it oustide.</t>
  </si>
  <si>
    <t xml:space="preserve">We are grateful that our partner libraries have really stepped up resources available (chromebooks and laptops) and they are available for our patrons as well.  </t>
  </si>
  <si>
    <t xml:space="preserve">We would offer more instructional videos or drop in virtual sessions for help if we had more staff.  </t>
  </si>
  <si>
    <t>We haven't seen a large demand - I don't know if that is because of school district is doing a good job of connecting families to the resources they need or if they are finding what they need at larger neighboring libraries.  I'm not sure if they don't know that they can ask us, or if they don't even know what they need and are feeling overwhelmed.  Even demand for computer use when we have reopened has not been a lot, it's less than normal.  I feel sometimes like our patrons have technology fatigue from remote work and school.</t>
  </si>
  <si>
    <t>Great Plains Literacy Council</t>
  </si>
  <si>
    <t>Ruth</t>
  </si>
  <si>
    <t>Ortega</t>
  </si>
  <si>
    <t>literacy2@spls.lib.ok.us</t>
  </si>
  <si>
    <t>OK</t>
  </si>
  <si>
    <t>Adult basic education,Family literacy,Literacy services for English language learners</t>
  </si>
  <si>
    <t>English language learners,Immigrants and/or refugees,Asian American/Pacific Islander people,Hispanic/Latino/a/x people</t>
  </si>
  <si>
    <t>Webster Public Schools/Webster ABE Linkages</t>
  </si>
  <si>
    <t>Leslie</t>
  </si>
  <si>
    <t>Baker</t>
  </si>
  <si>
    <t>508-949-8282</t>
  </si>
  <si>
    <t>lbaker@webster-schools.org</t>
  </si>
  <si>
    <t>MA</t>
  </si>
  <si>
    <t>Adult basic education,Job training/workforce readiness,Literacy services for English language learners</t>
  </si>
  <si>
    <t>We have struggled to find resources for devices and internet connectivity as our learners do not fall under the auspices of support resources in our area.</t>
  </si>
  <si>
    <t>We have some staff that are very well equipped and others who struggle with basic digital literacy skills.</t>
  </si>
  <si>
    <t>Our ability to lend devices has had a significant impact for our leaners. It is difficult to access tools on a phone or to see them well on the smaller screen.</t>
  </si>
  <si>
    <t>Provide every student with a device, provide classes exclusively for digital literacy, provide community wide interned access.</t>
  </si>
  <si>
    <t>International Institute of MN</t>
  </si>
  <si>
    <t>Lynn</t>
  </si>
  <si>
    <t>lthompson@iimn.org</t>
  </si>
  <si>
    <t>Single mothers are particularly hard hit right now.  Also people who are unemployed and have run out of unemployment benefits.</t>
  </si>
  <si>
    <t>20-30</t>
  </si>
  <si>
    <t>200+</t>
  </si>
  <si>
    <t>We have received LISC grant funding and CARES grant money to purchase and distribute laptops to students.  We have also worked with PCS of People and Internet Essentials to provide free internet access to students.</t>
  </si>
  <si>
    <t>Volunteers are assisting in the virtual classroom to help students trouble shoot technology issues.  Interns have also worked with students to work on Northstar digital literacy modules.</t>
  </si>
  <si>
    <t xml:space="preserve">Additional staff to help with onbaording students and continued help throughout the class.  SAfe indoor space where staff can meet in person with students to onboard onto technology.   </t>
  </si>
  <si>
    <t xml:space="preserve">We are able to connect with people from further away from our physical location.  We are seeing an increase in people who have lost their jobs and looking for additional training.  We are seeing a decrease in people with very low level English skills. </t>
  </si>
  <si>
    <t>Sharing resources across departments.  Having a continuation of services for students so that they can stay connected to resources and community support.  Pivoting to helping students where their needs are most, i.e. applying for unemployment, increasing number of job club classes, adapting classes to online format.</t>
  </si>
  <si>
    <t>Make internet a public utility that is equally available to all.
Have safe indoor spaces where we could work in person with students for a short time to help them technology.</t>
  </si>
  <si>
    <t xml:space="preserve">I want to use Northstar to continue giving my students digital literacy, but I have found the website and program very hard to navigate.  Also, students do not receive time on task hours for taking assessments.  I think students are learning just as much by taking these assessments and there should be reimbursement for this time.  </t>
  </si>
  <si>
    <t>Kramden Institute</t>
  </si>
  <si>
    <t>DelMariani</t>
  </si>
  <si>
    <t>Director of Programs</t>
  </si>
  <si>
    <t>cdelmariani@kramden.org</t>
  </si>
  <si>
    <t>Instead of in-person classes we have shipped laptops to individuals and followed-up with one-on-one phone calls. For slightly more advanced learners with the tools, we have done online classes geared toward Northstar with the option to obtain a certification.</t>
  </si>
  <si>
    <t>We have seen a slight decrease because we are not doing in person classes but we have been able to fulfill our grant requirements by pivoting our programming.</t>
  </si>
  <si>
    <t>TBICO non-profit</t>
  </si>
  <si>
    <t>Laurie</t>
  </si>
  <si>
    <t>LePage</t>
  </si>
  <si>
    <t>lauriel@tbicoworks.org</t>
  </si>
  <si>
    <t>CT</t>
  </si>
  <si>
    <t>Adult basic education,Job training/workforce readiness,Digital literacy services,Literacy services for English language learners,Other</t>
  </si>
  <si>
    <t xml:space="preserve">Job readiness skills, Interview skills, resume assistance, financial literacy, digital technology. </t>
  </si>
  <si>
    <t xml:space="preserve">There are numerous groups and individuals within the community with unmet needs.  They span all income levels, ethnicities, races, etc. </t>
  </si>
  <si>
    <t>Internet access,Digital literacy skills,Partnered with community organizations and/or businesses</t>
  </si>
  <si>
    <t>&gt;10</t>
  </si>
  <si>
    <t xml:space="preserve">TBICO utilizes programs that assist in tracking the amount of time clients spend on their remote learning along with assessments and lesson plans. TBICO is supported by grants. </t>
  </si>
  <si>
    <t xml:space="preserve">Additional prepared homework assignments would be helpful. Especially in Excel and Powerpoint. </t>
  </si>
  <si>
    <t xml:space="preserve">We find that Northstar, typing.com, and gcfree are very helpful resources. </t>
  </si>
  <si>
    <t xml:space="preserve">It would be wonderful to be able to guarantee access to computer equipment and internet access to everyone in need of training. With COVID on the rise, it is impossible to hold traditional classes in our facility. The facility has all the equipment and WIFI needed. This is especially important for our homeless population who are suffering in so many ways during this pandemic. </t>
  </si>
  <si>
    <t xml:space="preserve">YouthBuild PCS </t>
  </si>
  <si>
    <t xml:space="preserve">Beatriz </t>
  </si>
  <si>
    <t xml:space="preserve">Vargas </t>
  </si>
  <si>
    <t xml:space="preserve">Academic Dean </t>
  </si>
  <si>
    <t>beatriz.vargas@youthbuildpcs.org</t>
  </si>
  <si>
    <t>DC</t>
  </si>
  <si>
    <t>English language learners,Immigrants and/or refugees,African American/Black people,Hispanic/Latino/a/x people,People in poverty,People who are unemployed,Native English speakers,People experiencing homelessness,People with disabilities</t>
  </si>
  <si>
    <t xml:space="preserve">127 students </t>
  </si>
  <si>
    <t xml:space="preserve">127 students - Just providing basic skills </t>
  </si>
  <si>
    <t xml:space="preserve">We provide students with hotspots if they have no access to internet. Part of our orientation this year, constituted of one in-person day, in which students came to pick up their Chromebooks, hotspot (if needed), school supplies, and engage in a couple of sessions about Gmail, Chromebook 101, and accessing the online platforms that our school utilizes. We also reviewed Zoom, such as how to connect to classes using Zoom. </t>
  </si>
  <si>
    <t xml:space="preserve">I think teachers have all the necessary resources to provide online instruction. What I would like to see is more time learning how to use those resources. Although we had time over the summer, we didn't have enough data to see how to better support students with those new resources. Now that teachers have worked longer with students, they have more data about the needs students might be facing at this moment. I think that it would benefit both parties if we have some time to see how we can adjust the resources purchased to better assist students with online learning. </t>
  </si>
  <si>
    <t xml:space="preserve">Although we reached our enrollment goal, attendance is very low. Students tend to start classes, but then gradually their participation decreases. For our school, online learning is synchronous from M-Th and Fridays is asynchronous. In an effort to increase participation and attendance, we are using intensives and extracurricular activities. However, that hasn't yet shown a great impact on attendance records. </t>
  </si>
  <si>
    <t xml:space="preserve">For some of our students, the biggest barrier is not having the opportunity to have a safe physical space to learn. </t>
  </si>
  <si>
    <t xml:space="preserve">Teachers feel more conformable with technology. Additionally, our students are more acclimated to certain platforms that we are currently using such as Edmentum, Zoom, Google Classroom, Study Island, Kami, and Peardeck. </t>
  </si>
  <si>
    <t xml:space="preserve">If we could have paraeducator that could assist with closing tech gaps with students would be great so that teachers could just focus on the teaching component. If not paraeducators, I would say a tech class to continue to expand students' digital literacy. </t>
  </si>
  <si>
    <t>Fontaine</t>
  </si>
  <si>
    <t>Program Manager and Teacher</t>
  </si>
  <si>
    <t>efontaine@iimn.org</t>
  </si>
  <si>
    <t>Adult basic education,College courses,Job training/workforce readiness,Other</t>
  </si>
  <si>
    <t>Immigration services</t>
  </si>
  <si>
    <t>English language learners,Immigrants and/or refugees,African American/Black people,Asian American/Pacific Islander people,Hispanic/Latino/a/x people,White people,People in poverty,People who are unemployed,Native English speakers,People experiencing homelessness,People with disabilities</t>
  </si>
  <si>
    <t>With the carrying on of COVID, more and more job and housing insecurities are happening to all members of our community.</t>
  </si>
  <si>
    <t>Weekly trainings and support of teachers.</t>
  </si>
  <si>
    <t>In CRA, we saw an increase in students after moving the programming online.</t>
  </si>
  <si>
    <t>IIMN earned grants to distribute technology to students who needed it.</t>
  </si>
  <si>
    <t>Having an LMS supported by our ABE consortium.</t>
  </si>
  <si>
    <t>Garner-Pringle</t>
  </si>
  <si>
    <t>jgarner-pringle@iimn.org</t>
  </si>
  <si>
    <t>We have a MN Opportunity Core member that helps clients and students apply for the Comcast essentials program.  We also received another grant that helped pay for laptops. The same MOC member distributes them to students and clients.</t>
  </si>
  <si>
    <t>I believe our agency has lost some clients due to the technology barriers but also gained some that may have had different barriers keeping them from coming to the physical building.</t>
  </si>
  <si>
    <t>Community College Preparatory Academy Public Charter School</t>
  </si>
  <si>
    <t>Liam</t>
  </si>
  <si>
    <t>Ball</t>
  </si>
  <si>
    <t>Career and Technical Education Coordinator</t>
  </si>
  <si>
    <t>liam@ccprep-academy.org</t>
  </si>
  <si>
    <t>English language learners,Immigrants and/or refugees,African American/Black people,Hispanic/Latino/a/x people,White people,People in poverty,People who are unemployed,Native English speakers,People experiencing homelessness,People with disabilities,Veterans</t>
  </si>
  <si>
    <t>All of them.</t>
  </si>
  <si>
    <t>We loan laptops and MiFi hotspots to each student who needs one.  We also refer students to a local partner that sells refurbished devices, for students who want to purchase their own device.</t>
  </si>
  <si>
    <t>Getting student buy-in on the value of learning how to learn remotely, using a laptop (as opposed to a smartphone).</t>
  </si>
  <si>
    <t>Provide intense and consistent small-group digital literacy training for those students who cannot yet thrive in a remote learning environment.</t>
  </si>
  <si>
    <t>Spectrum High School Elk River, MN</t>
  </si>
  <si>
    <t>Amanda</t>
  </si>
  <si>
    <t>Mackereth</t>
  </si>
  <si>
    <t>Computer Science Teacher</t>
  </si>
  <si>
    <t>amackereth@spectrumhighschool.org</t>
  </si>
  <si>
    <t>Anoka County,Hennepin County,Sherburne County,Wright County</t>
  </si>
  <si>
    <t>Unsure - hotspots provided to families in need.</t>
  </si>
  <si>
    <t>All students receive a ChromeBook to use</t>
  </si>
  <si>
    <t xml:space="preserve">ALL! </t>
  </si>
  <si>
    <t>All students at our school are provided a ChromeBook to use for the school year.  Families who need it are allowed to check out a hotspot for internet access. I'm not sure how those decisions are made or what the data is surrounding that. Nor do I know where the funding came from.</t>
  </si>
  <si>
    <t>Basics on video conferencing (tech tips/training), best practice with online instruction, blended learning models</t>
  </si>
  <si>
    <t>Teachers taking the time to give specific directions/model how to access new online sites or technologies for the students. 
We're getting into the routine of using Zoom/Google Meets to teach.  It might not be ideal, but we're still figuring out ways to deliver education and make connections with students - yay!</t>
  </si>
  <si>
    <t xml:space="preserve">Better devices than ChromeBooks - I'd make sure our students and staff had higher end laptops with the CPU processing speeds &amp; RAM that can handle all of the extra video conferencing load.  Also, paid dedicated high speed internet line for each person in the house - my hubby and I both work from home in a rural area and are constantly slowing each other down because of our excess use of our 12mb download speed internet service (fastest we can get!).  </t>
  </si>
  <si>
    <t>Connected Nation</t>
  </si>
  <si>
    <t>Determan</t>
  </si>
  <si>
    <t>Sr. Broadband Field Engineer</t>
  </si>
  <si>
    <t>jdeterman@connectednation.org</t>
  </si>
  <si>
    <t>SD</t>
  </si>
  <si>
    <t>Veterans,All of the above</t>
  </si>
  <si>
    <t>Peel Adult Learning Centre</t>
  </si>
  <si>
    <t xml:space="preserve">Rachel </t>
  </si>
  <si>
    <t>Lamarra</t>
  </si>
  <si>
    <t>Customer Service Training Instructor</t>
  </si>
  <si>
    <t>rachel.lamarra@palc.ca</t>
  </si>
  <si>
    <t>Canada, Ontario</t>
  </si>
  <si>
    <t>Provided digital support
Provide hybrid learning
provide new programming to get better jobs</t>
  </si>
  <si>
    <t>Better understanding of additional material to use in hybrid learning</t>
  </si>
  <si>
    <t>Hybrid Learning, learners are responding well</t>
  </si>
  <si>
    <t>Fridley Preschool</t>
  </si>
  <si>
    <t>Karin</t>
  </si>
  <si>
    <t>Beckstrand</t>
  </si>
  <si>
    <t>PYP Preschool and Targeted Services Coordinator</t>
  </si>
  <si>
    <t>karin.beckstrand@fridley.k12.mn.us</t>
  </si>
  <si>
    <t>Preschool/school readiness,K-12 school-based,K-12 out-of-school</t>
  </si>
  <si>
    <t>Our students and families of color and those in transition are our most underserved group.</t>
  </si>
  <si>
    <t>PreK - grade 12, over 2500 students</t>
  </si>
  <si>
    <t xml:space="preserve">We have provided families with 1:1 Chromebooks in grades K-12 for this school year and also have another 150 coming for our Preschool. We have provided families with resources for low cost internet and have opened some buildings to those who simply do not have internet access. </t>
  </si>
  <si>
    <t>Training for ALL who are working with kids and families; childcare providers, paraeducators, other staff</t>
  </si>
  <si>
    <t>Without the CARES money, our district would not have been able to purchase devices to get to full 1:1 with our students. Since March 2020 the district staff planning to remote learning has grown immensely and our district has also purchased more apps and materials for staff and students to use, mainly Google G Suite items.</t>
  </si>
  <si>
    <t xml:space="preserve">Provide training and technical supports for ALL who are working with our kids and families. Our support staff is often left out of the mix, especially childcare and they are essential as they are providing care to first tier essential workers. </t>
  </si>
  <si>
    <t>Centro Guadalupano</t>
  </si>
  <si>
    <t>Rebecca</t>
  </si>
  <si>
    <t>Welty</t>
  </si>
  <si>
    <t>Literacy Director</t>
  </si>
  <si>
    <t>612-724-3651</t>
  </si>
  <si>
    <t>lit.centro@gmail.com</t>
  </si>
  <si>
    <t>Adult basic education,Literacy services for English language learners,K-12 out-of-school</t>
  </si>
  <si>
    <t>English language learners,Immigrants and/or refugees</t>
  </si>
  <si>
    <t>Reduced services,Shut down services,Reduced hours/capacities at physical location,Provided hybrid in-person and remote programming and services</t>
  </si>
  <si>
    <t>One on one long distance mentors in English.  Student and volunteer teacher meeting via zoom or whatsapp</t>
  </si>
  <si>
    <t>what we do is technilogically simple and seems to work well in one on one lessons</t>
  </si>
  <si>
    <t>We've no longer offer ESL classes taught by volunteers.  Now we have small groups of parents ( 5-6)  for in person mixed level ESL classes which happen while the parent's children engage in music and academic focused lessons.  This is new for us.  We teach 3 classes a week.</t>
  </si>
  <si>
    <t>We have not addressed digital equity much.  Low level English keeps most of our students using their phone over a computer.</t>
  </si>
  <si>
    <t>It'd be great to have a CTEP</t>
  </si>
  <si>
    <t>Literacy Chicago</t>
  </si>
  <si>
    <t>Joanne</t>
  </si>
  <si>
    <t>Telser-Frere</t>
  </si>
  <si>
    <t>Program Development Manager</t>
  </si>
  <si>
    <t>jtelserfrere@literacychicago.org</t>
  </si>
  <si>
    <t>IL</t>
  </si>
  <si>
    <t>Adult basic education,Job training/workforce readiness,Digital literacy services,Other</t>
  </si>
  <si>
    <t xml:space="preserve">ESL, GED, Citizenship preparation, </t>
  </si>
  <si>
    <t xml:space="preserve">Those who can't afford a computer or other device and internet services at their homes
</t>
  </si>
  <si>
    <t>Helped people connect to hotspots, lent our computers, put all of our classes on line, created new citizenship and ESL classes with partners. All of our adult literacy students are improving their digital literacy by joining classes 
Online tutoring</t>
  </si>
  <si>
    <t>They teach using zoom or other platforms. We have amazing volunteers who we trained to teachonline</t>
  </si>
  <si>
    <t>How to use google suite, LMS systems, teaching digital literacy online</t>
  </si>
  <si>
    <t xml:space="preserve">Training teachers and volunteers to use zoom, google meet, google suite.
</t>
  </si>
  <si>
    <t>Get computers and internet services for all of our students</t>
  </si>
  <si>
    <t>Interfaith Outreach and Community Partners</t>
  </si>
  <si>
    <t>Joe</t>
  </si>
  <si>
    <t>Ramlet</t>
  </si>
  <si>
    <t>CTEP AmeriCorps Member</t>
  </si>
  <si>
    <t>jramlet@iocp.org</t>
  </si>
  <si>
    <t>It's hard being in the suburbs for clients with transportation barriers to access any other services.</t>
  </si>
  <si>
    <t>Limited instruction of Northstar curriculum. Currently developing internet access/device distribution but not implemented yet.</t>
  </si>
  <si>
    <t>Increased interest in participation but decrease in follow-through on part of clients. Presumably barriers such as childcare/medical are big. The need is there.</t>
  </si>
  <si>
    <t>Provide computers and internet for every client paired with individualized tutoring on their schedule.</t>
  </si>
  <si>
    <t>South Louisiana Community College</t>
  </si>
  <si>
    <t>Maia</t>
  </si>
  <si>
    <t>eLearning Coordinator</t>
  </si>
  <si>
    <t>maia.smith@solacc.du</t>
  </si>
  <si>
    <t>Adult basic education,College courses,Job training/workforce readiness</t>
  </si>
  <si>
    <t>Many teachers lack the confidence with technology to be innovative in their remote classrooms. Some teachers are extremely innovative and will find ways to engage their students through the use of technology.</t>
  </si>
  <si>
    <t>If I had unlimited funds, I would provide everyone with a compatible device and provide ongoing training for faculty and students regarding remote learning success, online course design and digital literacy.</t>
  </si>
  <si>
    <t>Northside Independent School District</t>
  </si>
  <si>
    <t>Juarez</t>
  </si>
  <si>
    <t>Career Navigator</t>
  </si>
  <si>
    <t>jennifer.juarez@nisd.net</t>
  </si>
  <si>
    <t>TX</t>
  </si>
  <si>
    <t>Grant-funded organization through Texas Workforce.</t>
  </si>
  <si>
    <t>Those who are currently unaware of the services which we provide free of cost.</t>
  </si>
  <si>
    <t>Shifted to remote (digital/distance learning/virtual) programming and services,Closed physical location,Reduced hours/capacities at physical location,Provided hybrid in-person and remote programming and services</t>
  </si>
  <si>
    <t>The handful of students who were unable to secure devices on their own were recommended to check with Bibliotech, our local digital library, to see if rentals were available. If not, we've switched over to accommodating smartphone use in the classroom.</t>
  </si>
  <si>
    <t>I think it's less about the training/instruction and more about the lack of time that teachers and staffers have to learn how to use a new program or device effectively before they are instructed to begin teaching with it.</t>
  </si>
  <si>
    <t xml:space="preserve">A lot of it has to do with either struggling to access solid internet service or not having the basic skills/confidence to log on and learn remotely. </t>
  </si>
  <si>
    <t>I think a lot of our staff has been very attentive during training and tried their best to take advantage of opportunities to practice and use the new technology we've been given, but I still feel the preparedness aspect and practice was lacking somewhat. We're currently using Google Slides and Nearpod to work through our lessons this year.</t>
  </si>
  <si>
    <t>I think I would have requested that our staff focus more on remote learning outcomes as a future possibility versus it being a surprise. It would have been nicer to have basic classes which focused on simple things like learning how to navigate Google Drive before we were handed additional OTHER programs, which may or may not be more complex.</t>
  </si>
  <si>
    <t>Not at this time, thank you.</t>
  </si>
  <si>
    <t>Upper Mississippi Academy</t>
  </si>
  <si>
    <t>Erickson</t>
  </si>
  <si>
    <t>amy.erickson@umissacademy.org</t>
  </si>
  <si>
    <t>Hotspots, Device loan program, class and one-to-one digital literacy</t>
  </si>
  <si>
    <t>time management</t>
  </si>
  <si>
    <t>Support for teachers
Financial support through CARES</t>
  </si>
  <si>
    <t>Bring them on-campus to learn how - then practice being at a distance.</t>
  </si>
  <si>
    <t>Ryan</t>
  </si>
  <si>
    <t>rebecca.ryan@ci.stpaul.mn.us</t>
  </si>
  <si>
    <t>Adult basic education,Parent/caregiver education,Digital literacy services,Literacy services for English language learners,K-12 out-of-school</t>
  </si>
  <si>
    <t>We see many unmet needs of various types, but many in our community are lacking a stable and affordable internet connection.</t>
  </si>
  <si>
    <t>We managed digital inclusion funding for the city--so as many as 5000.</t>
  </si>
  <si>
    <t>extremely difficult to say--likely around 750</t>
  </si>
  <si>
    <t>hotspot distribution, gifted devices, codes for IE with school district, finding through city for St. Paul families to purchase/scholarship chromebooks</t>
  </si>
  <si>
    <t>We have volunteers assist with online learning circles and assist staff with classes, as well as Americorps CTEP members</t>
  </si>
  <si>
    <t>We have gained so much knowledge from P2PU about hosting and facilitating</t>
  </si>
  <si>
    <t>We have seen both increases and decreases, and a strange mix of local and national participants.</t>
  </si>
  <si>
    <t>We have partnered across the city to increase access, and have elevated the conversation about broadband access beyond where we thought possible.</t>
  </si>
  <si>
    <t>I would form a coalition to address digital equity at a local level NOW.</t>
  </si>
  <si>
    <t>Van Horn Public Library</t>
  </si>
  <si>
    <t>Gray</t>
  </si>
  <si>
    <t>pipl@selco.info</t>
  </si>
  <si>
    <t>Dodge County,Goodhue County,Olmsted County</t>
  </si>
  <si>
    <t>English language learners,Immigrants and/or refugees,Native American/Indigenous people,African American/Black people,Hispanic/Latino/a/x people,White people,People in poverty,People who are unemployed,Native English speakers,People with disabilities,Veterans</t>
  </si>
  <si>
    <t>Shoreline Adult Education</t>
  </si>
  <si>
    <t>Susan</t>
  </si>
  <si>
    <t>Kocaba</t>
  </si>
  <si>
    <t>ESOL Program Manager</t>
  </si>
  <si>
    <t>skocaba@branfordschools.org</t>
  </si>
  <si>
    <t>Adult Education Provider</t>
  </si>
  <si>
    <t>Adult basic education,Digital literacy services,Family literacy,Literacy services for English language learners</t>
  </si>
  <si>
    <t>using Northstar and one-on-one</t>
  </si>
  <si>
    <t>Chromebook distribution</t>
  </si>
  <si>
    <t>A few volunteers are helping support the beginner level teachers remotely</t>
  </si>
  <si>
    <t>We provided many hours and opportunities for PD in distance learning and use of resources.  Some teachers are grasping the technology faster than others.</t>
  </si>
  <si>
    <t>Fewer students registering</t>
  </si>
  <si>
    <t>Distribution of devices
Concrete program expectations so all classes operate similarly
Training for teachers</t>
  </si>
  <si>
    <t>Not sure, we have given many opportunities to staff and students</t>
  </si>
  <si>
    <t>no</t>
  </si>
  <si>
    <t>Employment &amp; Training, Inc</t>
  </si>
  <si>
    <t>Judy</t>
  </si>
  <si>
    <t>Lutz</t>
  </si>
  <si>
    <t>WIOA Career Placement Specialist</t>
  </si>
  <si>
    <t>814-641-6408</t>
  </si>
  <si>
    <t>jlutz@emp-trng.org</t>
  </si>
  <si>
    <t>PA</t>
  </si>
  <si>
    <t>Workforce center</t>
  </si>
  <si>
    <t>People with poor access to reliable internet.  People lacking transportation.  People lacking childcare.  People with criminal records.  Homeless.  People with disabilities.</t>
  </si>
  <si>
    <t>Offer Northstar and offered a youtube video regarding digital literacy.</t>
  </si>
  <si>
    <t>Accessibility is the prime issue in our rural area.  Hands on basic computer classes could be helpful for customers if COVID restrictions ease.</t>
  </si>
  <si>
    <t>We have increased the number of online accessible workshops available to customers.</t>
  </si>
  <si>
    <t xml:space="preserve">Get reliable internet into all regions of the county.  </t>
  </si>
  <si>
    <t>Mt. Desert Island Adult Education</t>
  </si>
  <si>
    <t>Anne</t>
  </si>
  <si>
    <t>Patterson</t>
  </si>
  <si>
    <t>Directort</t>
  </si>
  <si>
    <t>apatterson@mdirss.org</t>
  </si>
  <si>
    <t>ME</t>
  </si>
  <si>
    <t>Adult basic education,Job training/workforce readiness,Family literacy,Literacy services for English language learners</t>
  </si>
  <si>
    <t>People without internet or access to devices beyond their cell phone with limited data.</t>
  </si>
  <si>
    <t>loaned out laptops; have the potential to loan out devices with limited hotspots.</t>
  </si>
  <si>
    <t>we are all set</t>
  </si>
  <si>
    <t>We lost all our students March-May 2020. But our fall numbers have been at least as good as they've ever been.</t>
  </si>
  <si>
    <t>Reluctance for some learners to even try using technology</t>
  </si>
  <si>
    <t xml:space="preserve">Our intensity of instruction (academic) has increased significantly; our ability to integrate technology skills into each class has also increased tremendously; our capacity to offer in-person and virtual tutoring is very helpful for those students willing to try it. </t>
  </si>
  <si>
    <t xml:space="preserve">We'd have one learning platform to suite all our students needs, academic, workforce readiness, and technological. Right now it's a mish-mash of resources we use. </t>
  </si>
  <si>
    <t>no thanks</t>
  </si>
  <si>
    <t>DC3 ALC</t>
  </si>
  <si>
    <t>Marti</t>
  </si>
  <si>
    <t>Aberson</t>
  </si>
  <si>
    <t>Program coordinator</t>
  </si>
  <si>
    <t>maberson@dc3.edu</t>
  </si>
  <si>
    <t>KS</t>
  </si>
  <si>
    <t>English language learners,Immigrants and/or refugees,Hispanic/Latino/a/x people,White people,People in poverty,People who are unemployed,People with disabilities</t>
  </si>
  <si>
    <t>Many of our students have phones but no computers.  Many do not have data services or wifi within the home.</t>
  </si>
  <si>
    <t>We offer wifi in our building and hope to have hotspots for students to take home.</t>
  </si>
  <si>
    <t>Sadly, we have been unable to offer hotspots or devices outside of the center.  We hope to in the future.  We have been able to maintain contact and classes during the shut-down or quarantines. We hope to offer more in the future.</t>
  </si>
  <si>
    <t>I feel we have been trained adequately but student access has been a struggle.</t>
  </si>
  <si>
    <t>We shifted to online enrollment, which many students were unaccustomed to, so many students didn't enroll.  We expect better response in the next session.  We're all learning.  We're also dealing with parents who have students at home, which has impacted class.</t>
  </si>
  <si>
    <t>We're still open and teaching!</t>
  </si>
  <si>
    <t>Devices and hotspots for students.</t>
  </si>
  <si>
    <t>Westbay Adult Education Academy</t>
  </si>
  <si>
    <t>Moise</t>
  </si>
  <si>
    <t>dmoise@westbaycap.org</t>
  </si>
  <si>
    <t>Adult basic education,Job training/workforce readiness,Parent/caregiver education,Digital literacy services</t>
  </si>
  <si>
    <t>50 since July 1, 2020</t>
  </si>
  <si>
    <t>all</t>
  </si>
  <si>
    <t>Professional development designed to assist in design and delivery of distance learning</t>
  </si>
  <si>
    <t>Google meetings work well</t>
  </si>
  <si>
    <t>Provide internet and devices to all participants</t>
  </si>
  <si>
    <t>Youngstown Area Goodwill Industries, Inc.</t>
  </si>
  <si>
    <t>McHenry</t>
  </si>
  <si>
    <t>Director of Mission Services</t>
  </si>
  <si>
    <t>e.mchenry@goodwillyoungstown.org</t>
  </si>
  <si>
    <t>OH</t>
  </si>
  <si>
    <t>Non-profit organization,Workforce center,Other</t>
  </si>
  <si>
    <t>Second-hand retailer and business services provider</t>
  </si>
  <si>
    <t>Vision services</t>
  </si>
  <si>
    <t>Added services,Reduced services,Provided hybrid in-person and remote programming and services</t>
  </si>
  <si>
    <t>Internet access,Device distribution,None of the above</t>
  </si>
  <si>
    <t>Through a partnership with a proprietary school, students in one of our programs receive a Chromebook on which to complete their coursework. They are required to attend in-person classes and have the option of using our computer lab by appointment outside of class time.</t>
  </si>
  <si>
    <t>Video conference etiquette and best practices</t>
  </si>
  <si>
    <t>We saw a spike in enrollment for many of our programs in 2020 Q2 but Q3 and Q4 have dropped significantly.</t>
  </si>
  <si>
    <t>Offering a hybrid program through which students receive a Chromebook on which to do their work and use our classroom for internet access has helped many complete a post-secondary certificate program in in-demand job fields.</t>
  </si>
  <si>
    <t>Loan laptops and hotspots for individuals actively seeking career opportunities. The laptops would be prepared with communication software so our Workforce Developer can contact them regularly.</t>
  </si>
  <si>
    <t>Saint Paul Neighborhood Network</t>
  </si>
  <si>
    <t>Joel</t>
  </si>
  <si>
    <t>Krogstad</t>
  </si>
  <si>
    <t>krogstad@spnn.org</t>
  </si>
  <si>
    <t>Hennepin County,Ramsey County</t>
  </si>
  <si>
    <t>Adult basic education,College courses,Job training/workforce readiness,Digital literacy services,Literacy services for English language learners,K-12 school-based</t>
  </si>
  <si>
    <t xml:space="preserve">low-income and under-employed individuals, often without technology access </t>
  </si>
  <si>
    <t>Shifted to remote (digital/distance learning/virtual) programming and services,Added services,Shut down services,Closed physical location,Reduced hours/capacities at physical location,Provided hybrid in-person and remote programming and services</t>
  </si>
  <si>
    <t>Many of our partner sites (Emerge, PPL, Hired, etc) have acquired stockpiles of laptops and internet devices for their program participants.  All sites have been involved in a transition to remote instruction.</t>
  </si>
  <si>
    <t>Many teachers, especially in the ABE world, are of an older generation and are not digital natives.   Teachers themselves require rigorous training in order to fully utilize technological skills.</t>
  </si>
  <si>
    <t>There were a number of months where programming had to be retooled to allow for online instruction, and then the amount of interventions were extended to include internet/device access instead of what has traditionally been our focus of digital literacy instruction.</t>
  </si>
  <si>
    <t>Transition to Digital Navigator role, much the same as NDIA</t>
  </si>
  <si>
    <t>Increase access to devices and internet options for program participants.</t>
  </si>
  <si>
    <t>Thank you for collecting this information and we look forward to hearing the results of the assessment.</t>
  </si>
  <si>
    <t>La Crescent Public Library</t>
  </si>
  <si>
    <t>Kayce</t>
  </si>
  <si>
    <t>Gentry</t>
  </si>
  <si>
    <t>kgentry@selco.info</t>
  </si>
  <si>
    <t>Houston County,Winona County</t>
  </si>
  <si>
    <t>Adult basic education,Family literacy,Preschool/school readiness,K-12 school-based</t>
  </si>
  <si>
    <t>African American/Black people,Asian American/Pacific Islander people,Hispanic/Latino/a/x people,White people,People in poverty,People who are unemployed,Native English speakers,People with disabilities,Veterans</t>
  </si>
  <si>
    <t xml:space="preserve">We have a blend of technology rich suburbs and technology poor rural patrons. It can be hard to reach out to our rural folks if they do not have reliable internet service at home. </t>
  </si>
  <si>
    <t xml:space="preserve">Unknown. We'll know at the end of the year, but I would guess a few hundred. </t>
  </si>
  <si>
    <t xml:space="preserve">Expanded wifi access outside of the building (benches, parking lot, etc) and waived all residency requirements to use our in-house computers. Anyone who needs internet access can bring their own device to our location for wifi or make an appointment to use our computers regardless of where they live. </t>
  </si>
  <si>
    <t xml:space="preserve">I'm not sure. Some teachers are much more comfortable with remote technology than others. </t>
  </si>
  <si>
    <t xml:space="preserve">Keeping people informed of what services/programs are available. With less walk-in traffic, many people have complained they don't know what is available at the library because they are not used to visiting the library's website or Facebook page, which are our two primary means of advertising our services during the pandemic. </t>
  </si>
  <si>
    <t xml:space="preserve">Patrons have been glad that they can come in to use our computers without having to prove residency (which they need if they want to check out materials). We also established a new protocol to help people get new library cards over email so they can access a larger number of resources without physically coming in. </t>
  </si>
  <si>
    <t xml:space="preserve">Establish additional free wifi spots around our small town. Expensive, but I think it would help a lot of people access digital services. </t>
  </si>
  <si>
    <t>Lake Agassiz Regional Library</t>
  </si>
  <si>
    <t>Liz</t>
  </si>
  <si>
    <t>Lynch</t>
  </si>
  <si>
    <t>218-233-3757</t>
  </si>
  <si>
    <t>lynchl@larl.org</t>
  </si>
  <si>
    <t>Becker County,Clay County,Clearwater County,Mahnomen County,Norman County,Polk County,Wilkin County</t>
  </si>
  <si>
    <t>100s</t>
  </si>
  <si>
    <t>hotspots for checkout, exterior wi-fi access, opened the library for computer use.</t>
  </si>
  <si>
    <t xml:space="preserve">Skill levels amongst staff vary greatly.  Some have the necessary skills, while others lack basic computer/computer access skills.  </t>
  </si>
  <si>
    <t>Online programming has been embraced by the residents of our region.  We are able to offer one program reaching a greater number of residents.</t>
  </si>
  <si>
    <t>The wi-fi hotspots have been wildly popular. In addition, we have used this time to create new partnerships and strengthen existing partnerships to help get the word out about devices for check out and about using the library's computers for job searching, homework, and more.</t>
  </si>
  <si>
    <t>With unlimited resources, we would purchase more wi-fi hotspots, laptops for checkout, training for both staff and customers to use the equipment, more marketing to advertise public library computer access in the library, etc.</t>
  </si>
  <si>
    <t>Northland Small Business Development Center</t>
  </si>
  <si>
    <t>Betsy</t>
  </si>
  <si>
    <t>Olivanti</t>
  </si>
  <si>
    <t>Senior Business Consultant</t>
  </si>
  <si>
    <t>betsy@northlandsbdc.org</t>
  </si>
  <si>
    <t>Immigrants and/or refugees,Native American/Indigenous people,African American/Black people,Asian American/Pacific Islander people,Hispanic/Latino/a/x people,White people,People in poverty,People who are unemployed,People with disabilities,Veterans</t>
  </si>
  <si>
    <t>Worked to apply for an become a Blandin Broadband Community to bring grant resources to the region.</t>
  </si>
  <si>
    <t>Recruited subject matter experts to assist business owners with their day-to-day in a pandemic</t>
  </si>
  <si>
    <t>Businesses in duress have sought out assistance.</t>
  </si>
  <si>
    <t>Run a fiber connection to my home, neighborhood, and all businesses</t>
  </si>
  <si>
    <t>CLUES, Comunidades Latinas Unidas En Servicio</t>
  </si>
  <si>
    <t>Roz</t>
  </si>
  <si>
    <t>Adult Education Site Supervisor - St. Paul</t>
  </si>
  <si>
    <t>rjohnson@clues.org</t>
  </si>
  <si>
    <t xml:space="preserve">Normally we serve primarily Hennipen and Ramsey counties, but currently during COVID-19, our online classes reach people in a variety of counties outside the metro area. </t>
  </si>
  <si>
    <t>Citzenship Preparation course
Before Covid-19 we also provided on-site educational childcare program for families of our students, with an emphasis on pre-school readiness skills and socialization in a bi-lingual setting.</t>
  </si>
  <si>
    <t>Currently 100% online in Zoom digital platform.  Students access classes via telephone, computer or tablet.</t>
  </si>
  <si>
    <t>English language learners,Immigrants and/or refugees,Native American/Indigenous people,Asian American/Pacific Islander people,Hispanic/Latino/a/x people,People in poverty,People who are unemployed,People experiencing homelessness,People with disabilities</t>
  </si>
  <si>
    <t xml:space="preserve">People without childcare, transportation or the need to work long daytime and evening hours.  During COVID- people without reliable internet access or home computers and other necessary technology.  </t>
  </si>
  <si>
    <t>Referrals to communtity partners, assistance with applying for hotspots/computers, referrals to low-fee (income based) services.  Workforce clients have been gifted Techpacs through partnerships, but ESL students do not currently have the same available resources.  There is a large gap in available services.</t>
  </si>
  <si>
    <t>Our well qualified staff train and prepare volunteer teachers to co-teach English as a Second Lanuage classes.  We currently have close to 50 volunteers teaching 28 classes.  Staff oversee classes: 3 levels of ESL, Citizenship Preparation &amp; Digital Literacy (Northstar).  Morning and evening sessions are available on Zoom.</t>
  </si>
  <si>
    <t xml:space="preserve">Addtional sessions of trainings provided by Literacy Minnesota in order to allow for attendance by more of our volunteers.  The training they currently provide is excellent.
Perhaps a support group for volunteer teachers so that they could hold open and honest dialogue and feel supported by their peers. </t>
  </si>
  <si>
    <t xml:space="preserve">We have had a great increase in interest in attending classes, however attendance is still up and down, fluctuating with the frustrations of work schedules, children (and their schooling) at home, lack of workable technology and family illness. </t>
  </si>
  <si>
    <t>The need to work outside the home as primary responsibility interfers with attendance.  The need to care for sick family memebers is also a huge barrior to regular attendance.</t>
  </si>
  <si>
    <t xml:space="preserve">We have been successful in reaching the Latino community as a whole through online outreach, and providing an online ESL program that anyone with almost any digital skill level can access easily even on a phone or tablet.  Using the Remind App. we are able to give assistance and information, and acclimate them successfully to the Zoom platform.  Student surveys have given us very positive feedback on our program.  Most of our students prefer the online program because it addresses the usual barriers of childcare and transportation that apply to in-bulding classes. </t>
  </si>
  <si>
    <t xml:space="preserve">1) Staffing first,  We are a small team of 4 and it limits the amount of time and physical resources that we have to devote to classes, so we currently can't expand.  Our waiting list is long. 2) Provide computers to every family that doesn't have one in their home.  3) Digital Literacy classes for all.  We are currently limited to those with computers and a high enough level of English to successfully pass the Northstar modules.  4) Northstar modules and tests in Spanish so that our lowest level students can be successful in Digital Literacy in their own language.  </t>
  </si>
  <si>
    <t xml:space="preserve">Thank you for this opportunity to share!  There is a significant need in the community for ESL and Digital Literacy classes that is not currently met.  We didn't realize this fully until we were overwhelmed with people from all over Minnesota requesting information about our online classes.  The need is truly great, and the current barriers make it difficult for who are motivated to be consistant in their attendance.  Even the most motivated students are impeded without the necessary tools.  </t>
  </si>
  <si>
    <t>Rochester Adult and Family Literacy Program</t>
  </si>
  <si>
    <t>Nadine</t>
  </si>
  <si>
    <t>Holthaus</t>
  </si>
  <si>
    <t>naholthaus@rochesterschools.org</t>
  </si>
  <si>
    <t>English language learners,Immigrants and/or refugees,People who are incarcerated,Native American/Indigenous people,African American/Black people,Asian American/Pacific Islander people,Hispanic/Latino/a/x people,White people,People in poverty,People who are unemployed,Native English speakers,People experiencing homelessness,People with disabilities,Veterans</t>
  </si>
  <si>
    <t>??</t>
  </si>
  <si>
    <t>I am working with a non-profit community group whose mission is to get devices and internet access to minority groups in our community</t>
  </si>
  <si>
    <t xml:space="preserve">State PD around digital instruction has been helpful to staff
Giving staff more PD time to adjust to this new environment
Doing more face to face digital on-boarding with students - help them navigate google suite
</t>
  </si>
  <si>
    <t>I would like to be able to loan out more chromebooks to students
Hire more technology support staff to help teachers and students</t>
  </si>
  <si>
    <t>Metro North Elk River</t>
  </si>
  <si>
    <t>Sherry</t>
  </si>
  <si>
    <t>sherry.smith@isd728.org</t>
  </si>
  <si>
    <t>English language learners,Immigrants and/or refugees,People who are incarcerated,Native American/Indigenous people,African American/Black people,Asian American/Pacific Islander people,Hispanic/Latino/a/x people,White people,People in poverty,People who are unemployed,Native English speakers,People experiencing homelessness,People with disabilities</t>
  </si>
  <si>
    <t>We were able to loan some student chromebooks when we initially closed down. It has been difficult to get these back from inactive students, and we will only give out devices to more committed students moving forward.</t>
  </si>
  <si>
    <t>We have a few volunteers doing one-on-one online tutoring. We have also had students join our teacher-led conversation groups as another person to speak with and listen to.</t>
  </si>
  <si>
    <t>It takes a lot of staff time to train volunteers on how to do online meetings. While we could have them do more, the time involved to have them learn more than just the basics is hard to find.</t>
  </si>
  <si>
    <t xml:space="preserve">We had a significant decrease in lower-level ELLs. Our intermediate and advance students were able to adapt and learn, but not the lowers levels. </t>
  </si>
  <si>
    <t xml:space="preserve">We have a population of students living in a trailer park who do not have internet service. We tried to get them set up when companies were offering free services, but the location of the homes is problematic for service. </t>
  </si>
  <si>
    <t>College &amp; Career Readiness- College of Eastern Idaho</t>
  </si>
  <si>
    <t>Sandra</t>
  </si>
  <si>
    <t>Takahashi</t>
  </si>
  <si>
    <t>CCR Director</t>
  </si>
  <si>
    <t>sandra.takahashi@cei.edu</t>
  </si>
  <si>
    <t>ID</t>
  </si>
  <si>
    <t>Digital literacy services,Family literacy,Other</t>
  </si>
  <si>
    <t>ESL</t>
  </si>
  <si>
    <t>Central States SER</t>
  </si>
  <si>
    <t>Moises</t>
  </si>
  <si>
    <t>Bernal</t>
  </si>
  <si>
    <t>Program Facilitator</t>
  </si>
  <si>
    <t>773-387-3900</t>
  </si>
  <si>
    <t>mbernal@centralstatesser.org</t>
  </si>
  <si>
    <t>Immigrants and/or refugees,African American/Black people,Hispanic/Latino/a/x people,White people,People in poverty,People who are unemployed,Native English speakers,People experiencing homelessness</t>
  </si>
  <si>
    <t>most listed above</t>
  </si>
  <si>
    <t>loaned Chromebooks; conducted remote digital literacy classes</t>
  </si>
  <si>
    <t>learning specific remote practices for Northstar and CASAS proctoring</t>
  </si>
  <si>
    <t>our clients are exempt from training activities</t>
  </si>
  <si>
    <t>the few clients that have participated in activities have acquired employment or have gone on to higher level training</t>
  </si>
  <si>
    <t>contact more clients one-on-one</t>
  </si>
  <si>
    <t>Southern Alleghenies Planning &amp; Development Commission/PA CareerLink</t>
  </si>
  <si>
    <t>Reigh</t>
  </si>
  <si>
    <t>Employer Services Specialist</t>
  </si>
  <si>
    <t>jreigh@sapdc.org</t>
  </si>
  <si>
    <t>147 tests from 3/1-10/31/2020 compared to 151 tests from 1/1-2/29/2020</t>
  </si>
  <si>
    <t>Via ZOOM, interactive remote computer screen access, virtual job fairs, controlled physical building access, virtual training, telephone access.</t>
  </si>
  <si>
    <t>Increased awareness of the PA CareerLink offices and the myriad of excellent services offered at no charge to both job seekers and employers.</t>
  </si>
  <si>
    <t>Virtual job fairs with breakout rooms that have been well received are a success yet our biggest triumph is the resilience and perseverance of staff and willingness to adapt to change by clients.</t>
  </si>
  <si>
    <t>If money were no object, we would build a network grid for online access to everywhere, regardless of income or remote location.</t>
  </si>
  <si>
    <t>Metro South Adult Basic Education</t>
  </si>
  <si>
    <t xml:space="preserve">Christine </t>
  </si>
  <si>
    <t>Wytaske</t>
  </si>
  <si>
    <t>ESL Lead/Coordinator</t>
  </si>
  <si>
    <t>952-681-6183</t>
  </si>
  <si>
    <t>cwytaske@isd271.org</t>
  </si>
  <si>
    <t>50 (w/ additional 350 distributed by end of December 2020)</t>
  </si>
  <si>
    <t>Students using Google to access classes; Northstar Digital Literacy</t>
  </si>
  <si>
    <t>We have distributed (loaned out) program devices (Chromebooks) to students who indicated a need. We have partnered w/ PCs for People and are about to distribute around 350 devices to our currently enrolled students living in Hennepin County.</t>
  </si>
  <si>
    <t>U of M or Normandale students have volunteered with our program to help with tech related skills for Google Classroom and other Google Suite features.</t>
  </si>
  <si>
    <t>Help navigating all kinds of devices for online learning.</t>
  </si>
  <si>
    <t>We have a minimal decrease in number of participants; however, the number of hours our students are competing is reduced due to our online format and best practice.</t>
  </si>
  <si>
    <t>We provided training for staff and we standardized our expectations for synchronous and asynchronous learning. We have begun loaning out Chromebooks to students in our program who indicate they are in need of a computer to more successfully attend class.</t>
  </si>
  <si>
    <t xml:space="preserve">Everyone gets a high-quality, standardized device, everyone gets free high-speed internet, hire staff for student facing tech support and tech-related staff development. </t>
  </si>
  <si>
    <t>EASTCONN Adult Education</t>
  </si>
  <si>
    <t>Kristin</t>
  </si>
  <si>
    <t>Hempel</t>
  </si>
  <si>
    <t>khempel@eastconn.org</t>
  </si>
  <si>
    <t>Adult basic education,Job training/workforce readiness,Parent/caregiver education,Family literacy</t>
  </si>
  <si>
    <t>Volunteers of America MN/WI</t>
  </si>
  <si>
    <t>Bill</t>
  </si>
  <si>
    <t>Melton</t>
  </si>
  <si>
    <t>Co Director</t>
  </si>
  <si>
    <t>612-821-2186</t>
  </si>
  <si>
    <t>bmelton@voamn.org</t>
  </si>
  <si>
    <t>social services</t>
  </si>
  <si>
    <t>English language learners,Immigrants and/or refugees,Native American/Indigenous people,African American/Black people,Asian American/Pacific Islander people,Hispanic/Latino/a/x people,White people,People in poverty,People who are unemployed,Native English speakers,People with disabilities,Veterans</t>
  </si>
  <si>
    <t>all of them</t>
  </si>
  <si>
    <t>our department-100 to 500</t>
  </si>
  <si>
    <t>sign up for cheap internet service. Explain how to use smartphones and internet.
Signing up for Obama Phones</t>
  </si>
  <si>
    <t>small decrease</t>
  </si>
  <si>
    <t>signing clients up for cheap internet service</t>
  </si>
  <si>
    <t>notebooks and instruction for clients</t>
  </si>
  <si>
    <t>Goodwill Industries of Erie, Huron, Ottawa and San</t>
  </si>
  <si>
    <t>Gabriele</t>
  </si>
  <si>
    <t>Beck</t>
  </si>
  <si>
    <t>Resource Development Manager</t>
  </si>
  <si>
    <t>gbeck@goodwillsandusky.org</t>
  </si>
  <si>
    <t>People in poverty,People who are unemployed,People with disabilities</t>
  </si>
  <si>
    <t>Partnering with a county wide job store.</t>
  </si>
  <si>
    <t>Offer more classes.</t>
  </si>
  <si>
    <t>Kandiyohi County</t>
  </si>
  <si>
    <t>Device lending, share resources for free WIFI around community, technology assistance appointments</t>
  </si>
  <si>
    <t xml:space="preserve">Since implementing technology appointments f2f this fall we have seen participation increase. These 30 minutes appointments have been critical. </t>
  </si>
  <si>
    <t xml:space="preserve">Distribute more devices and hot spots. </t>
  </si>
  <si>
    <t>minneapolis police dept</t>
  </si>
  <si>
    <t>carla</t>
  </si>
  <si>
    <t>nielson</t>
  </si>
  <si>
    <t>crime prevention specialist</t>
  </si>
  <si>
    <t>carla.nielson@minneapolismn.gov</t>
  </si>
  <si>
    <t>provide advocacy and education for crime victims in zip code 55454</t>
  </si>
  <si>
    <t>i would state all those that I've checked. Members who've aged in place in public or private housing now needing senior services; FREE WIFI can be spotty in facilities in Mpls; families &amp; individuals cant afford computers for learning and communicating w/others via online classes to learn ELL</t>
  </si>
  <si>
    <t>Reduced services,Closed physical location</t>
  </si>
  <si>
    <t xml:space="preserve">I  direct a drop in Center and it is no longer open since 3/2020. An ELL class met in the building and other programming has ceased to be available. </t>
  </si>
  <si>
    <t>the particular program that I staff has not been able to do anything to address digital equity since 3/2020</t>
  </si>
  <si>
    <t xml:space="preserve">Because I work for a municipality with severe budget cuts, I do not know what could be done differently. </t>
  </si>
  <si>
    <t>Lyndale Education Program</t>
  </si>
  <si>
    <t>Cary</t>
  </si>
  <si>
    <t>Associate Director / ELL Instructor</t>
  </si>
  <si>
    <t>erin@lyndale.org</t>
  </si>
  <si>
    <t>We provide non-ABE services, like community gardens, food security programming, neighborhood committee work, etc.</t>
  </si>
  <si>
    <t>English language learners,Immigrants and/or refugees,African American/Black people,Asian American/Pacific Islander people,Hispanic/Latino/a/x people,White people,People in poverty,People who are unemployed,People experiencing homelessness,People with disabilities</t>
  </si>
  <si>
    <t>A lot of our community members live in public housing and lack Internet/digital access.</t>
  </si>
  <si>
    <t>Only about half a dozen currently by offering an in-person option, but we just received a DHS grant to provide digital access at the public housing site in Lyndale: devices, wifi in common areas and in-unit Ethernet access, plus tech support services and digital literacy instruction.</t>
  </si>
  <si>
    <t xml:space="preserve">A few dozen learners that we're currently able to serve. </t>
  </si>
  <si>
    <t>We set up a partnership with Blaisdell YMCA to hold in-person labs for learners in need of digital access (devices, Internet) and support with digital literacy skills to work on online platforms (USALearns and MobyMax). We are on the verge of starting a project with DHS grant funding in 2021 to distribute digital devices (likely laptops) to households in the large public housing site in Lyndale neighborhood, to set up wifi in their common spaces and Ethernet connections in units, to provide tech support and digital literacy instructions as well as custom navigation to online resources for elders living in this MPHA facility.</t>
  </si>
  <si>
    <t xml:space="preserve">Staff teachers create monthly units with packets of paper materials for learners to complete, which we either mail out or hand-deliver to learners. Staff teachers upload scans of the materials and detailed weekly lesson plans for volunteer instructors, who are paired with 1-2 scheduled learners each. Volunteers follow the plans and teach the learners over the phone, WhatsApp and/or Zoom.  </t>
  </si>
  <si>
    <t>We have some returning learners but some are too busy, dealing with kids learning at home and just generally a bit overwhelmed with the change in circumstances and/or class format to participate.</t>
  </si>
  <si>
    <t>One of our class sites burned down during the uprising in May.</t>
  </si>
  <si>
    <t>We have had FT staff who know the learners and their challenges well and who can consult one on one with each learner to help them find a good solution for participation barriers.</t>
  </si>
  <si>
    <t>Provide devices and Internet services to all, hire more professional teachers to conduct remote instruction, provide childcare and direct instruction to any student who needs it</t>
  </si>
  <si>
    <t>Prior Lake Savage Area Schools</t>
  </si>
  <si>
    <t>Melissa</t>
  </si>
  <si>
    <t>Knettel</t>
  </si>
  <si>
    <t>Assistant Director of Student Support Services</t>
  </si>
  <si>
    <t>mknettel@priorlake-savage.k12.mn.us</t>
  </si>
  <si>
    <t>Scott County</t>
  </si>
  <si>
    <t>Adult basic education,Parent/caregiver education,Preschool/school readiness,Literacy services for English language learners,K-12 school-based</t>
  </si>
  <si>
    <t>Grants for broadband; hotspot distribution; provided district-owned devices; offered online workshops to support technology; referred families to other community supports, including non-profit organizations and county services</t>
  </si>
  <si>
    <t>The ability to provide all students with access to devices along with options to provide those in need with wifi access via hotspots</t>
  </si>
  <si>
    <t>Create hubs within the community to provide in-time support to families who have opted into our Distance Learning. While families are hesitant to send children to school, we continue to see DL students who are not participating or engaging in online learning consistently. This can be due to a number of reasons, but being able to offer additional support to navigate the technology or learning would be helpful.</t>
  </si>
  <si>
    <t>Martha</t>
  </si>
  <si>
    <t>Hardy</t>
  </si>
  <si>
    <t>mhardy@hclib.org</t>
  </si>
  <si>
    <t xml:space="preserve">People in poverty, especially people who lack the hardware, skills, and connectivity to access and use the Internet. This is exacerbated by current pandemic restrictions that prevent us from meeting with patrons in our library buildings. </t>
  </si>
  <si>
    <t>Shifted to remote (digital/distance learning/virtual) programming and services,Reduced services,Shut down services,Closed physical location,Reduced hours/capacities at physical location,Provided hybrid in-person and remote programming and services</t>
  </si>
  <si>
    <t xml:space="preserve">Access to our public computers is extremely limited (only one hour per day) and is insufficient to meet the needs of patrons. We have a very few mobile hotspots to loan out. </t>
  </si>
  <si>
    <t xml:space="preserve">We have access to five Chromebooks that we will be able to give away. </t>
  </si>
  <si>
    <t xml:space="preserve">Struggling to work with low skilled people remotely. Virtual environment is really not accessible to them. </t>
  </si>
  <si>
    <t xml:space="preserve">The library has a very few hotspots we can lend out in conjunction with community partners (including CTEP). We also have a handful of Chromebooks we can loan out. We do refer to community partners, e.g. PCs for People, for low cost computers. </t>
  </si>
  <si>
    <t xml:space="preserve">Pedagogy and instructional design for remote instruction with people with very low computer and digital literacy skills (sometimes also low literacy in general). Opportunities to practice online instruction, remote proctoring. Peer to peer learning with CTEP colleagues. </t>
  </si>
  <si>
    <t xml:space="preserve">in our library system, 8 buildings are still closed, all the other buildings are open for greatly reduced hours, with a new one-hour limit on computer use. Also, we are not currently allowed to meet with learner face-to-face. </t>
  </si>
  <si>
    <t xml:space="preserve">Social distancing protocols - really hard to read screens from &gt; 6 feet away. </t>
  </si>
  <si>
    <t xml:space="preserve">Useful to loan mobile hotspots and Chromebooks, but we don't have nearly the quantity we need. </t>
  </si>
  <si>
    <t xml:space="preserve">Funding and staffing to create and mobilize a team to provide remote instruction. Physical set up to provide some kind of reasonable substitute for face-to-face assistance that involves appropriate social distancing. </t>
  </si>
  <si>
    <t xml:space="preserve">I think the current CTEP program and members could be allocated to provide the proposed digital navigator services, I don't we need a new program. Many of the CTEP members are currently underutilized and looking for ways to provide direct service. </t>
  </si>
  <si>
    <t>Forest Lake Area Schools Adult Basic Education</t>
  </si>
  <si>
    <t>Susanne</t>
  </si>
  <si>
    <t>Kimber</t>
  </si>
  <si>
    <t>Lead Teacher/Coordinator</t>
  </si>
  <si>
    <t>skimber@flaschools.org</t>
  </si>
  <si>
    <t xml:space="preserve">The people living in poverty or that are homeless have unmet needs.  </t>
  </si>
  <si>
    <t xml:space="preserve">Some of students weren't familiar with using Zoom, so we showed them how to add that app on their phone and join a zoom meeting. </t>
  </si>
  <si>
    <t xml:space="preserve">A couple of our volunteers felt comfortable using zoom and wanted to work with our students virtually.  They have focused on English conversation with our English language learners. </t>
  </si>
  <si>
    <t>I think the webinars that Minnesota Literacy offered have been very helpful.  We would appreciate training on how to teach writing through using Zoom.  We also could use some help knowing how to assess our students' progress.</t>
  </si>
  <si>
    <t xml:space="preserve">In the spring and summer, we only had about 3 students per day. Now, we have about 9 students per day.  </t>
  </si>
  <si>
    <t xml:space="preserve">A few of our students don't have a computer at home.  So, it has been challenging for them to do the remote instruction just using their phones. </t>
  </si>
  <si>
    <t xml:space="preserve">We have been able to provide education to parents with young children at home through using Zoom.  Otherwise, they would have had to miss out on a lot of instruction. </t>
  </si>
  <si>
    <t xml:space="preserve">I would allow each student to have their own chrome book and access to the internet. </t>
  </si>
  <si>
    <t>Metro North ABE- Blaine Learning Lab</t>
  </si>
  <si>
    <t>Molly</t>
  </si>
  <si>
    <t>Liberto</t>
  </si>
  <si>
    <t>Program Supervisor</t>
  </si>
  <si>
    <t>molly.liberto@ahschools.us</t>
  </si>
  <si>
    <t xml:space="preserve">We struggle to meet the technology needs of most of our learners. The have limited access to tech and we have a very small amount of tech we can lend out. </t>
  </si>
  <si>
    <t>We have purchased and lent out 10 HotSpots and 55 Chromebooks. We have made referrals to PC's For People and directed learners to the library. We have also ordered an additional 50 Chromebooks to lend out.</t>
  </si>
  <si>
    <t>We have had volunteers support online synchronous classrooms through the use  of online breakout rooms and small group instruction.</t>
  </si>
  <si>
    <t xml:space="preserve">Any trainings on how to help learners feel more successful in an online environment would be great. Tips and tricks to help learners with limited English skills navigate online platforms. </t>
  </si>
  <si>
    <t xml:space="preserve">Our numbers initially decreased significantly in April and May, but have slowly been increasing each month since June. </t>
  </si>
  <si>
    <t xml:space="preserve">We were able to had out some technology to the learners who were with us prior to COVID. We have changed our programming times and class structures to better meet the needs of our learners in this format. We have used multiple online tools/platforms to reach learners. We have also recently hired a teacher to work primarily with asynchronous learners. </t>
  </si>
  <si>
    <t>More devices to lend out and in-person tech tutoring to help new learners feel successful from the beginning.</t>
  </si>
  <si>
    <t>Rio Salado College - Avondale</t>
  </si>
  <si>
    <t>Mary ANN</t>
  </si>
  <si>
    <t>Hartwick</t>
  </si>
  <si>
    <t>Instructional Services Supervisor</t>
  </si>
  <si>
    <t>maryann.hartwick@riosalado.edu</t>
  </si>
  <si>
    <t>AZ</t>
  </si>
  <si>
    <t>Referrals to community partner - AZ at work to help students get money for internet services through AT&amp;T</t>
  </si>
  <si>
    <t xml:space="preserve">We went through extensive digital training over a 3 month period and now feel confident that all our Instructors can meet any challenge. </t>
  </si>
  <si>
    <t xml:space="preserve">Many of our students are "essential workers".  We have 3 main warehouses in our area (Walmart, Target and Fry's).  Students have been working extra hours and cannot attend school at this time.  </t>
  </si>
  <si>
    <t xml:space="preserve">Reaching out to students and working with them individually to gain access to virtual learning. </t>
  </si>
  <si>
    <t xml:space="preserve">Love to have the ability to lend out devices and internet access.  </t>
  </si>
  <si>
    <t>Winona Adult Literacy</t>
  </si>
  <si>
    <t>Chris</t>
  </si>
  <si>
    <t>Dahlke</t>
  </si>
  <si>
    <t>chris.dahlke@winona.k12.mn.us</t>
  </si>
  <si>
    <t>Allowing students access to computer lab when in-person is safe; loan devices to students; direct students to other resources for wifi/etc.</t>
  </si>
  <si>
    <t>Volunteers will take a student or two to a "break out" room in Zoom to work the students' specific levels.</t>
  </si>
  <si>
    <t>Not sure, sorry.</t>
  </si>
  <si>
    <t>Overall number of students is down; however, the students we have are staying longer.  We have more contact hours so far this year than compared to the same dates last year.</t>
  </si>
  <si>
    <t>Zoom classes for ESL has worked better than we would have hoped.</t>
  </si>
  <si>
    <t>Make sure every student has the proper technology to work online, the proper skills, and has the security in their lives to truly focus on school.</t>
  </si>
  <si>
    <t>No, thank you.</t>
  </si>
  <si>
    <t>Agamim Classical Academy</t>
  </si>
  <si>
    <t>Miranda</t>
  </si>
  <si>
    <t>Morton</t>
  </si>
  <si>
    <t>952-856-2531</t>
  </si>
  <si>
    <t>mmorton@agamim.org</t>
  </si>
  <si>
    <t xml:space="preserve">Hot spot, delivery and pickup for devices, Zoom and Facetime calls to ensure students know how to access the apps/platforms we are using.  </t>
  </si>
  <si>
    <t xml:space="preserve">We are running two simultaneous programs in hybrid and distance, which is hard to balance. We are a small school without the amount of staff needed to dedicate a team to online only. </t>
  </si>
  <si>
    <t>Marketing has been limited, and we have very limited space to have more students in the building 6 feet apart.</t>
  </si>
  <si>
    <t xml:space="preserve">We have been able to have lots of group meetings via Zoom and individual Zoom calls and meetings with students/families to help address their needs, especially for students who do not have an adult to help them navigate their school information from home. </t>
  </si>
  <si>
    <t xml:space="preserve">If we had more funds, we would secure more instructional staff to devote to just distance learning so teachers aren't managing both in-person and virtual classrooms at the same time.  We also would appreciate having more in-house subs to address the revolving door of staff quarantining. When staff are limited in the building, it can make it very challenging to continue to meet the needs of our distance learners who need support to access and complete their work each day. </t>
  </si>
  <si>
    <t xml:space="preserve">Thank you for asking these questions.  **I wanted to add that we are concerned about what will happen next year with funding. If funds are dramatically cut to education, we we will have an even greater time meeting the needs of our most vulnerable students. Equity in educational opportunity and access is critical to our mission, and we are thankful for all agencies working hard to help us ensure our students are academically, physically, and emotionally well cared for. </t>
  </si>
  <si>
    <t>Program Coordinator</t>
  </si>
  <si>
    <t>320-469-3532</t>
  </si>
  <si>
    <t>erinpromise1@gmail.com</t>
  </si>
  <si>
    <t>English language learners,Immigrants and/or refugees,People who are incarcerated,Native American/Indigenous people,African American/Black people,Asian American/Pacific Islander people,Hispanic/Latino/a/x people,White people,People in poverty,People who are unemployed,People experiencing homelessness,People with disabilities</t>
  </si>
  <si>
    <t xml:space="preserve">Members of our community that have unmet needs are those who are living in poverty and black people. </t>
  </si>
  <si>
    <t>Added services,Reduced services,Shut down services,Closed physical location,Reduced hours/capacities at physical location</t>
  </si>
  <si>
    <t>We have collected information to better understand our families' needs and how we can help them. We have partnered to receive hot spots for those who do not have Wi-fi and we provide homework help at our location to help kids get caught up.</t>
  </si>
  <si>
    <t xml:space="preserve">We would love to be able to provide wi-fi and working devices to all of our youth so that they may be successful. We would provide meals weekly and any other resource that our families may need. </t>
  </si>
  <si>
    <t>Boys &amp; Girls Club of the Twin Cities</t>
  </si>
  <si>
    <t>Bob</t>
  </si>
  <si>
    <t>Slater</t>
  </si>
  <si>
    <t>Branch Director, Richfield</t>
  </si>
  <si>
    <t>bslater@bgc-tc.org</t>
  </si>
  <si>
    <t>English language learners,Immigrants and/or refugees,Native American/Indigenous people,African American/Black people,Asian American/Pacific Islander people,Hispanic/Latino/a/x people,White people,People in poverty,People who are unemployed,Native English speakers,People experiencing homelessness</t>
  </si>
  <si>
    <t>Most of our communitities have unmet needs</t>
  </si>
  <si>
    <t>Curriculum planning; ideas on different activities to use on-liine</t>
  </si>
  <si>
    <t>Youth Opportunities Unlimited - Young Adult Resource Center</t>
  </si>
  <si>
    <t>Brittany</t>
  </si>
  <si>
    <t>Atkinson</t>
  </si>
  <si>
    <t>YRC Manager</t>
  </si>
  <si>
    <t>batkinson@youthopportunities.org</t>
  </si>
  <si>
    <t>People who are incarcerated,Native American/Indigenous people,African American/Black people,Asian American/Pacific Islander people,Hispanic/Latino/a/x people,White people,People in poverty,People who are unemployed,Native English speakers,People experiencing homelessness,People with disabilities</t>
  </si>
  <si>
    <t>Low income, people of color</t>
  </si>
  <si>
    <t>Northwest Louisiana Technical Community College</t>
  </si>
  <si>
    <t>Stephen</t>
  </si>
  <si>
    <t>Long</t>
  </si>
  <si>
    <t>stephenlong001@gmail.com</t>
  </si>
  <si>
    <t xml:space="preserve">All type of demographics have barriers.  One barrier is not having consistent internet access.  We're rural. </t>
  </si>
  <si>
    <t xml:space="preserve">We have loaned laptops to qualified students. </t>
  </si>
  <si>
    <t xml:space="preserve">Training on how to design classes for online learning </t>
  </si>
  <si>
    <t>We have implemented Cengage Mindtop materials.</t>
  </si>
  <si>
    <t>Provide internet access to the rural students.</t>
  </si>
  <si>
    <t>n/a</t>
  </si>
  <si>
    <t>Hutchinson ABE</t>
  </si>
  <si>
    <t>Shari</t>
  </si>
  <si>
    <t>Brunes</t>
  </si>
  <si>
    <t>Site Manager</t>
  </si>
  <si>
    <t>shari.brunes@ridgewater.edu</t>
  </si>
  <si>
    <t>McLeod County</t>
  </si>
  <si>
    <t xml:space="preserve">Those without access to reliable internet or devices on which to study. </t>
  </si>
  <si>
    <t xml:space="preserve">We partnered with a local bank foundation to purchase devices for learners. We tried to order Chromebooks, but there was such a back order and the devices never arrived. We are still trying to purchase devices 6 months later. </t>
  </si>
  <si>
    <t xml:space="preserve">We are learning as we go! At the start of COVID, only 25% of my staff had the digital literacy skills needed to teach online classes. We need basic examples of what online teaching looks like that digitally low-skilled ABE teachers can implement. It's not realistic to ask my staff to teach online and use multiple tools for engagement. </t>
  </si>
  <si>
    <t xml:space="preserve">While I continue to get regular new students at a pace similar to pre-COVID, persistence has dropped considerably. </t>
  </si>
  <si>
    <t xml:space="preserve">Persistent anxiety and stress seems to be a factor in persistence. Students have so many things on their plates right now and mental health is definitely an issue. </t>
  </si>
  <si>
    <t xml:space="preserve">Every ABE student would have access to a device and high speed internet. Ideally, we would be able to put the same device in each student's hands so that troubleshooting remotely would be easier. </t>
  </si>
  <si>
    <t>Cobb County Adult Education Center</t>
  </si>
  <si>
    <t>Procope</t>
  </si>
  <si>
    <t>Lead Data Coordinator/TABE Administrator'/Computer Literacy Instructor</t>
  </si>
  <si>
    <t>patricia.procop@cobbk12.org</t>
  </si>
  <si>
    <t>Shifted to remote (digital/distance learning/virtual) programming and services,Added services,Reduced services,Shut down services,Reduced hours/capacities at physical location</t>
  </si>
  <si>
    <t xml:space="preserve">We skilled up our instructors and taught them how to instruct students in operating and maneuvering the internet.  </t>
  </si>
  <si>
    <t xml:space="preserve">Our volunteer teachers were called in to assist in virtual classes when our teachers had to step away. </t>
  </si>
  <si>
    <t xml:space="preserve">Having varying class times to fit student needs. </t>
  </si>
  <si>
    <t xml:space="preserve">I would provide computers and quality internet </t>
  </si>
  <si>
    <t>Minnesota Department of Corrections</t>
  </si>
  <si>
    <t>Theresa</t>
  </si>
  <si>
    <t>Luther-Dolan</t>
  </si>
  <si>
    <t>education specialist/reentry</t>
  </si>
  <si>
    <t>theresa.luther@state.mn.us</t>
  </si>
  <si>
    <t>Shifted to remote (digital/distance learning/virtual) programming and services,Reduced services,Shut down services,Provided hybrid in-person and remote programming and services</t>
  </si>
  <si>
    <t xml:space="preserve">Not using Northstar assessment much at all during COVID unless able to bring incarcerated individuals independently to a computer lab </t>
  </si>
  <si>
    <t>Not much can be done during COVID due to the living arrangements in a prison setting and movement between units.  Unless we can move them to a space with computer access we are not able to use much digital literacy activities at this time</t>
  </si>
  <si>
    <t>Discovery Woods</t>
  </si>
  <si>
    <t>office@discoverywoods.com</t>
  </si>
  <si>
    <t>Preschool/school readiness,Other</t>
  </si>
  <si>
    <t xml:space="preserve">PK-6th grade </t>
  </si>
  <si>
    <t>Referrals</t>
  </si>
  <si>
    <t>More funds to hire more staff so our teachers do not get stressed out and overwhelmed or ways to find volunteers.</t>
  </si>
  <si>
    <t>Our preschool went down tremendously and this was one of the funds we relied on. Our participants went from 21 to 7.</t>
  </si>
  <si>
    <t>Achieve Language Academy</t>
  </si>
  <si>
    <t xml:space="preserve">Taryn </t>
  </si>
  <si>
    <t>McGovern</t>
  </si>
  <si>
    <t>taryn.mcgovern@gmail.com</t>
  </si>
  <si>
    <t>Preschool/school readiness,Literacy services for English language learners,K-12 school-based</t>
  </si>
  <si>
    <t>Hotspot distribution, loaned devices, student and parent technology training</t>
  </si>
  <si>
    <t>Additional staffing and support, additional time for planning, mental health resources for students and families, curriculum designed to be used remotely</t>
  </si>
  <si>
    <t>Partnering of English Language and Special Education teachers with general education classroom teachers to support all students</t>
  </si>
  <si>
    <t>Additional devices and hotspots for students</t>
  </si>
  <si>
    <t>The Learning Center</t>
  </si>
  <si>
    <t>Ryann</t>
  </si>
  <si>
    <t>Mitchell</t>
  </si>
  <si>
    <t>205-983-7320</t>
  </si>
  <si>
    <t>rmitchell@bhamlearning.org</t>
  </si>
  <si>
    <t>AL</t>
  </si>
  <si>
    <t>English language learners,Immigrants and/or refugees,African American/Black people,Hispanic/Latino/a/x people,White people,People in poverty,People who are unemployed,People experiencing homelessness</t>
  </si>
  <si>
    <t>All of them, in some form have unmet needs. The most common needs we help address (outside of education, which is our primary purpose), are bill assistance and housing acquisition.</t>
  </si>
  <si>
    <t>We have students come to class one day a week, instead of three. One one of their off days the option of attending a Zoom class for additional instruction is offered. We also have opened our computer lab to students for additional online access, if they don't have it at home, since our libraries are still closed to the public.</t>
  </si>
  <si>
    <t>Just how to instruct online. Many have told me it's difficult to teach Math online, it's hard to see a student's work and show them your explanation, etc. An increased understanding of tools that could be utilized to make it easier for them to do instruction like that would be helpful.</t>
  </si>
  <si>
    <t>The CARES act in Alabama has provided an increase in device distribution for school-aged students which has benefited my adult students who are home with their kids/ siblings/grandkids. I don't know that internet is still reliable for everyone and it can be difficult to time instruction when the device is truly meant for the child's education which, of course, we don't want to hinder.</t>
  </si>
  <si>
    <t xml:space="preserve">What a great question. I haven't even dared to dream about this. I suppose, if money was no object, we might have tried to provide a device for each student. Again, internet accessibility is still an issue at that point and I don't know that, even with unlimited funds, we would have tried to sign up every student for internet and agreed to pay their bills while they are enrolled in classes. </t>
  </si>
  <si>
    <t>I would love to increase student digital literacy, I'm just not sure how to do it right now.</t>
  </si>
  <si>
    <t>Each One Teach One, Inc.</t>
  </si>
  <si>
    <t>Feldmeier</t>
  </si>
  <si>
    <t>judyf@eotosa.org</t>
  </si>
  <si>
    <t>Non-profit organization,Other</t>
  </si>
  <si>
    <t>Adult basic education,Digital literacy services,Family literacy,Literacy services for English language learners,K-12 out-of-school</t>
  </si>
  <si>
    <t>English language learners,Immigrants and/or refugees,Native American/Indigenous people,African American/Black people,Asian American/Pacific Islander people,Hispanic/Latino/a/x people,White people,People in poverty,People who are unemployed,Native English speakers,People experiencing homelessness,Veterans</t>
  </si>
  <si>
    <t>It is estimated that 25 % of San Antonio's adult population is functionally illiterate - reading below the fifth grade level or not reading at all.</t>
  </si>
  <si>
    <t>Purchased refurbished computers, tablets for distribution. Established partnerships with Family Services and BibilTech for support.</t>
  </si>
  <si>
    <t>Professional staff prepare individual lesson plans for tutors and students. Volunteers and  students connect remotely for at least two hours per week. Students are also enrolled in on-line self-guided tutorials, and staff has access to monitor student progress.</t>
  </si>
  <si>
    <t>Hot-line for general questions. Would require EXTREMELY patient staff as many students have had little to no computer education - a smart phone is not a computer!</t>
  </si>
  <si>
    <t>Have lost contact with approximately 40% of our student population as measured against Feb 2020 censusu.</t>
  </si>
  <si>
    <t>Number of tutors who are willing to brave remote/distance tutoring has gradually increased.</t>
  </si>
  <si>
    <t>Equip both student and tutors with appropriate devices and access to the internet</t>
  </si>
  <si>
    <t>Northern Lights Academy Cooperative #6096-52</t>
  </si>
  <si>
    <t>Barb</t>
  </si>
  <si>
    <t>Mackey</t>
  </si>
  <si>
    <t>Assistant Director of Special Education/Administrator for the Northern Lights Academy</t>
  </si>
  <si>
    <t>bmackey@nlacoop.org</t>
  </si>
  <si>
    <t>Aitkin County,Carlton County,Lake County,Pine County,St. Louis County</t>
  </si>
  <si>
    <t>Native American/Indigenous people,African American/Black people,Asian American/Pacific Islander people,Hispanic/Latino/a/x people,White people,People in poverty,People experiencing homelessness,People with disabilities</t>
  </si>
  <si>
    <t xml:space="preserve">Internet access, food, clothing, shelter
</t>
  </si>
  <si>
    <t>All of the above- We work with families of our students to access supports they need.</t>
  </si>
  <si>
    <t>A third to a half of our student population (10-12)</t>
  </si>
  <si>
    <t>We didn't have devices prior to this school year. All students now have a device.</t>
  </si>
  <si>
    <t>We are teaching digital literacy to all of our students</t>
  </si>
  <si>
    <t>We have connected them with providers and we have loaned out hotspots to those who do not have internet access or have inadequate internet service.</t>
  </si>
  <si>
    <t>More training in using the digital platform, more access to online curriculum, more training in how to make current curriculum work with the digital platforms.</t>
  </si>
  <si>
    <t>Last spring, we did all paper pencil work and some of our students dropped off. Others excelled. Since the beginning of the school year, we have a wide variety of responses. Some families opted to use only distance learning, but those students have been less successful. Some students are using a hybrid model based on IEP decisions and those students are having mixed response, 2/3 of our students are in person and the increase in digital resources has helped those students, particularly when some of them have had to quarantine due to outside of school exposures to Covid-19.</t>
  </si>
  <si>
    <t>Access is not a barrier at this time because we have the additional funds to provide hotspots for families because of the additional Covid-19 funding. If we didn't have these additional funds, we would not be able to provide the hotspots and students would have inequitable access.</t>
  </si>
  <si>
    <t>We have been able to provide devices to each student and staff member and we have been able to make sure that each student has access to internet for engaging in learning at home. Our teaching staff have increased their skills in using digital resources which has increased engagement from students.</t>
  </si>
  <si>
    <t>We would provide a more robust digital curriculum as well as training to all staff to use the digital resources. We also would provide a digital learning teacher for students needing only distance learning and then teachers for in person students. It is very hard to teach both remote students and in person students at the same time and do both well.</t>
  </si>
  <si>
    <t>Many companies were very kind during the spring and provided free access to their products for digital learning. Unfortunately, most of those free options are no longer accessible and the costs are prohibitive for small schools like mine. The students we serve have the most needs and are the most expensive to educate, but the funding does not match their needs.</t>
  </si>
  <si>
    <t>Project TECH</t>
  </si>
  <si>
    <t>Adrian</t>
  </si>
  <si>
    <t>Mack</t>
  </si>
  <si>
    <t>IT/Support</t>
  </si>
  <si>
    <t>support@trinityeventcentersc.com</t>
  </si>
  <si>
    <t>SC</t>
  </si>
  <si>
    <t>Richmond Public Schools Adult Education</t>
  </si>
  <si>
    <t>Letisha</t>
  </si>
  <si>
    <t>Harris</t>
  </si>
  <si>
    <t>lharris7@rvaschools.net</t>
  </si>
  <si>
    <t>VA</t>
  </si>
  <si>
    <t>Adult basic education,Job training/workforce readiness,Digital literacy services,Family literacy,Literacy services for English language learners,K-12 out-of-school</t>
  </si>
  <si>
    <t>All of the above. Majority minority</t>
  </si>
  <si>
    <t>Our organization is in need of a LMS. K-12 has one, however, Adult Ed had to piece together a LMS without purchasing platforms from Book Publishers.</t>
  </si>
  <si>
    <t>We have seen a drop in enrollment. Students are not equipped with laptops, computers, or tablets. They have children at home that take first priority. Lastly, several of our Adult students do not have adequate computer skills to navigate a computer for class.</t>
  </si>
  <si>
    <t>Our District offered extensive training to all staff. Teachers and students utilize Zoom or Google meets daily. So students lacking computer skills can access Zoom/Google Meet to participate in class and receive instruction.</t>
  </si>
  <si>
    <t>If I had unlimited resources, I would like to purchase an LMS for my instructors, give students the opportunity to lease tablets or laptops.</t>
  </si>
  <si>
    <t>None, Thanks!</t>
  </si>
  <si>
    <t>Napa Valley Unified School dist/Napa Valley Adult Education</t>
  </si>
  <si>
    <t>Diane</t>
  </si>
  <si>
    <t>Wilson</t>
  </si>
  <si>
    <t>Teacher</t>
  </si>
  <si>
    <t>diane_wilson@nvusd.org</t>
  </si>
  <si>
    <t>Adult basic education,Job training/workforce readiness,Parent/caregiver education,Digital literacy services,Family literacy,Literacy services for English language learners</t>
  </si>
  <si>
    <t xml:space="preserve">Young adults who have aged out of Foster Care, and Senior Citizens
</t>
  </si>
  <si>
    <t>Our school has taken all the laptops and made them available to the students so they can work from home.  We have also ordered 100 Chromebooks</t>
  </si>
  <si>
    <t>Most of our teachers were not equipped to teach remotely.  They themselves were not well versed in Technology. As an Adult school, most of our teachers were retired and doing this a supplemental income.</t>
  </si>
  <si>
    <t>The ESL students were the ones who were not able to understand the technology or needed technology to access online.  We have been offering night classes to teach them how to use a computer at home.  but we are limited in how many students we can put in a classroom and how many teachers are capable of teaching technology.</t>
  </si>
  <si>
    <t>passing out laptops and chromebooks</t>
  </si>
  <si>
    <t>Offer introductiory computers classes both day and night times.  Supply wifi hotspots, hire teachers who understand technology.</t>
  </si>
  <si>
    <t xml:space="preserve">Libraries Without Borders </t>
  </si>
  <si>
    <t>Edward</t>
  </si>
  <si>
    <t xml:space="preserve">Hilbrich </t>
  </si>
  <si>
    <t>Manufactured Housing Project Coordinator</t>
  </si>
  <si>
    <t>edward@librarieswithoutborders.us</t>
  </si>
  <si>
    <t>Anoka County,Ramsey County</t>
  </si>
  <si>
    <t>English language learners,Immigrants and/or refugees,African American/Black people,Asian American/Pacific Islander people,Hispanic/Latino/a/x people,White people,People in poverty,People who are unemployed,People experiencing homelessness</t>
  </si>
  <si>
    <t>Shifted to remote (digital/distance learning/virtual) programming and services,Reduced services,Provided hybrid in-person and remote programming and services</t>
  </si>
  <si>
    <t>Romoland Community Library</t>
  </si>
  <si>
    <t>Laura</t>
  </si>
  <si>
    <t>Estrada</t>
  </si>
  <si>
    <t>Library Assistant ll</t>
  </si>
  <si>
    <t>951-325-2090</t>
  </si>
  <si>
    <t>laura.estrada@rivlib.net</t>
  </si>
  <si>
    <t>Rural,Other</t>
  </si>
  <si>
    <t>Valley</t>
  </si>
  <si>
    <t>Deaf and Hard of Hearing</t>
  </si>
  <si>
    <t>Other,None of the above</t>
  </si>
  <si>
    <t>Facilitation will be improved as it is used more and more.</t>
  </si>
  <si>
    <t xml:space="preserve">Our organization has utilized ZOOM, Youtube to continue with programs
</t>
  </si>
  <si>
    <t>Provide service to training on use of digital devices; programs</t>
  </si>
  <si>
    <t>International Falls Public Library</t>
  </si>
  <si>
    <t>Adams</t>
  </si>
  <si>
    <t>218-283-8051</t>
  </si>
  <si>
    <t>diane.adams@alslib.info</t>
  </si>
  <si>
    <t>Koochiching County</t>
  </si>
  <si>
    <t>Job training/workforce readiness,Parent/caregiver education,Family literacy,Preschool/school readiness,K-12 out-of-school</t>
  </si>
  <si>
    <t>Native American/Indigenous people,White people,People in poverty,People who are unemployed,Native English speakers,People experiencing homelessness,People with disabilities</t>
  </si>
  <si>
    <t>everyone to some extent,  but those in poverty, unemployed and homeless rise to the surface of my thoughts</t>
  </si>
  <si>
    <t>we kept our wi-fi on 24/7 and since we re-opened in late May we have provided our computers for services and programming.</t>
  </si>
  <si>
    <t>make sure they know equipment and software thoroughly, provided training in effective online learning and time to change lessons to fit new format</t>
  </si>
  <si>
    <t>we are seeing different people participate, many of our previous regulars are part of high risk families and are not participating as much. heavy readers tend to be less sucked in by technology and prefer physical programs to remote programs</t>
  </si>
  <si>
    <t>figuring out how to make people aware of what we offer and provide</t>
  </si>
  <si>
    <t>Centro Tyrone Guzman</t>
  </si>
  <si>
    <t>Roxana</t>
  </si>
  <si>
    <t>Linares</t>
  </si>
  <si>
    <t>rlinares@centromn.org</t>
  </si>
  <si>
    <t>Parent/caregiver education,Preschool/school readiness,K-12 out-of-school</t>
  </si>
  <si>
    <t>English language learners,Immigrants and/or refugees,Hispanic/Latino/a/x people,People who are unemployed,People experiencing homelessness</t>
  </si>
  <si>
    <t>All of them</t>
  </si>
  <si>
    <t>Lent ipads</t>
  </si>
  <si>
    <t>Volunteers helped explain how to access zoom, connect to the Internet, etc.</t>
  </si>
  <si>
    <t>Many seniors we work with have learnt technology skills and are now participating remotely.</t>
  </si>
  <si>
    <t>We would like devices to be more senior friendly</t>
  </si>
  <si>
    <t>Leech Lake Tribal College</t>
  </si>
  <si>
    <t xml:space="preserve">Kim </t>
  </si>
  <si>
    <t>Dickson</t>
  </si>
  <si>
    <t>Learning Center Director</t>
  </si>
  <si>
    <t>218-335-4242</t>
  </si>
  <si>
    <t>kim.dickson@lltc.edu</t>
  </si>
  <si>
    <t>Cass County</t>
  </si>
  <si>
    <t>Non-profit organization,Library,Higher education</t>
  </si>
  <si>
    <t>We have a few hotspot and Chromebook/laptops out on loan to students</t>
  </si>
  <si>
    <t xml:space="preserve">There were many faculty that helped service students within the Learning Center, but now there are only two. I am also short on peer tutors. </t>
  </si>
  <si>
    <t>We were able to write a few small grants to help with purchasing a 11 Chromebooks and 6 hotspots</t>
  </si>
  <si>
    <t xml:space="preserve">We would purchase more hotspots to be placed in various community locations, for more than one user use. Would also purchase laptops vs. Chromebooks, due to the lack of storage and capability for student use. </t>
  </si>
  <si>
    <t xml:space="preserve">Thank you for taking your time, in reading our survey. </t>
  </si>
  <si>
    <t>READ/San Diego</t>
  </si>
  <si>
    <t>Tim</t>
  </si>
  <si>
    <t>Donlon</t>
  </si>
  <si>
    <t>Tutor/Learner Coordinator</t>
  </si>
  <si>
    <t>619-238-6625</t>
  </si>
  <si>
    <t>tdonlon@sandiego.gov</t>
  </si>
  <si>
    <t>Working with the library foundation, we purchased 17 refurbished laptops and distributed them to those most in need. 
We also increased the amount of users of our digital apps.</t>
  </si>
  <si>
    <t>Trainings for volunteers that focused on the varieties of ways that a lesson might be presented for pairs on video-conferencing or for those limited to phone lessons.</t>
  </si>
  <si>
    <t>The gifting of 17 laptops has been a success. Many of the students were able to immediately resume remote tutoring with the laptop. Others receive weekly coaching and short homework assignments designed to incrementally improve their digital skills.</t>
  </si>
  <si>
    <t>It would be great if we could use the digital literacy testing to pinpoint a student's specific issues and then create an efficient curriculum to address those issues.
Or, if we could train digital literacy coaches to work 1x1 with students, that would be helpful.</t>
  </si>
  <si>
    <t>Project FINE</t>
  </si>
  <si>
    <t xml:space="preserve">Fatima </t>
  </si>
  <si>
    <t>Said</t>
  </si>
  <si>
    <t xml:space="preserve">Executive Director </t>
  </si>
  <si>
    <t>Info@projectfine.org</t>
  </si>
  <si>
    <t>Digital literacy services,Literacy services for English language learners,K-12 out-of-school</t>
  </si>
  <si>
    <t>English language learners,Immigrants and/or refugees,Asian American/Pacific Islander people,Hispanic/Latino/a/x people,White people,People in poverty,People who are unemployed,People experiencing homelessness,People with disabilities</t>
  </si>
  <si>
    <t>We received a grant from ConnectedMN to provide digital navigation skills to refugee and immigrant students and parents and that has been a great benefit for those we serve.</t>
  </si>
  <si>
    <t>Provide additional assistance for families on a more consistent basis.</t>
  </si>
  <si>
    <t>Moose Lake Public Library</t>
  </si>
  <si>
    <t>Shelby</t>
  </si>
  <si>
    <t>Lonne-Rogentine</t>
  </si>
  <si>
    <t>shelby.lonne-rogentine@alslib.info</t>
  </si>
  <si>
    <t>Carlton County,Pine County</t>
  </si>
  <si>
    <t>We do some community education</t>
  </si>
  <si>
    <t>People who are incarcerated,Native American/Indigenous people,White people,People in poverty,People who are unemployed,Native English speakers,People with disabilities,Veterans</t>
  </si>
  <si>
    <t>We have very few hotspots to check out.  We also have free wifi available and a computer open for use.</t>
  </si>
  <si>
    <t>Some sort of universal training in their schools' programs would be a good start.</t>
  </si>
  <si>
    <t>We have been able to provide library services since May.  This has helped with things for families and really anyone in the community</t>
  </si>
  <si>
    <t>More digital programming, more hotspots for checkout, more make &amp; take projects.</t>
  </si>
  <si>
    <t>Connecting For Good/PCs for People</t>
  </si>
  <si>
    <t>Carol</t>
  </si>
  <si>
    <t>Meyers</t>
  </si>
  <si>
    <t>Community Engagement Lead</t>
  </si>
  <si>
    <t>816-293-4786</t>
  </si>
  <si>
    <t>cmeyers@pcsforpeople.com</t>
  </si>
  <si>
    <t>MO</t>
  </si>
  <si>
    <t>We serve primarily a low income community that includes some of all the above categories, including ex-felons.  Most of them have many unmet needs, especially in the area of technology.  Lack of internet service is a huge unmet need.</t>
  </si>
  <si>
    <t>We temporarily closed one location, which is now open. We reconfigured a classroom to hold only 5 students at a time.</t>
  </si>
  <si>
    <t xml:space="preserve">As stated above, we have classes for only 5 participants per class.  </t>
  </si>
  <si>
    <t xml:space="preserve">We have distributed a much larger number of computers and hot spots than pre March 2020. </t>
  </si>
  <si>
    <t>Provide computers and internet access to every member of our community.
Hold many more classes in digital education</t>
  </si>
  <si>
    <t>Leech Lake Band of Ojibwe</t>
  </si>
  <si>
    <t>Sally</t>
  </si>
  <si>
    <t>Fineday</t>
  </si>
  <si>
    <t>sally.fineday@llojibwe.net</t>
  </si>
  <si>
    <t>Adult basic education,College courses,Job training/workforce readiness,Parent/caregiver education,Digital literacy services,Family literacy,Preschool/school readiness,Literacy services for English language learners,K-12 school-based,K-12 out-of-school</t>
  </si>
  <si>
    <t>Native American/Indigenous people,Asian American/Pacific Islander people,White people,People in poverty,People who are unemployed,Native English speakers,People experiencing homelessness,People with disabilities,Veterans</t>
  </si>
  <si>
    <t>Citizens living in poverty and unable to afford broadband access</t>
  </si>
  <si>
    <t>200 plus</t>
  </si>
  <si>
    <t>100 plus</t>
  </si>
  <si>
    <t>Worked with CenturyLink to add more access in very rural communities and made chrome books available for students</t>
  </si>
  <si>
    <t>Viking Library System</t>
  </si>
  <si>
    <t>esmith@vikinglibrarysystem.org</t>
  </si>
  <si>
    <t>Douglas County,Grant County,Otter Tail County,Pope County,Stevens County,Traverse County</t>
  </si>
  <si>
    <t>Library System</t>
  </si>
  <si>
    <t>Viking Library System serves rural residents of 6 counties and 11 member libraries. We provide direct service to rural patrons, schools and organizations without access in their nearest community to a public library via bookmobile service and outreach services. VLS also serves member libraries by providing an automation system, IT support, materials delivery, consortium access to e-resources, and consulting services.</t>
  </si>
  <si>
    <t>Digital navigation assistance would be particularly helpful for seniors, English language learners and people who are unemployed/in poverty in our communities. The digital divide is most apparent for these members of our community.</t>
  </si>
  <si>
    <t>Shifted to remote (digital/distance learning/virtual) programming and services,Added services,Shut down services,Provided hybrid in-person and remote programming and services</t>
  </si>
  <si>
    <t>44 circulating hotspots; 100 distributed tech packs (forthcoming), assisting with expanding public wifi locations</t>
  </si>
  <si>
    <t>Viking Library System circulates 44 hotspots courtesy of RLTA funding and a state grant. 
VLS is also administering a program utilizing Otter Tail County CARES Act funds to distribute 100 tech packs (laptop and hotspot device) to 100 individuals lacking internet access/a device and economically affected by COVID due to job loss/reduction in hours or other COVID impact.
The same program is seeking to expand public wi-fi locations throughout the County and VLS is administering this project as well.</t>
  </si>
  <si>
    <t>What I hear is that this is mixed depending somewhat on the district and it's not so much the teachers but the parents/lack of broadband that is disrupting the experience of distance learning for some students and parents. How well-equipped the parents are to assist and also whether or not high speed internet access is available at home.</t>
  </si>
  <si>
    <t>Really it is mixed. Decrease overall in measures like circulation of physical items, which is picking up again. Increase (30%) in e-book and audiobook circulation. While the bookmobile is not currently providing community stops, staff are providing direct delivery to community members and organizations. Utilization of this service has been growing.</t>
  </si>
  <si>
    <t>I selected "other" because while I selected "moderate barrier" for all--the level of "barrier" depends in part on the service area.</t>
  </si>
  <si>
    <t>Hotspot circulation.
We have not distributed the tech packs, yet, but working on this project has helped us engage with new partners and more deeply with existing partners (local telcos, CareerForce, County agencies, etc.)
Virtual programming--some member libraries are experiencing good success with some virtual programming--including book clubs and remote storytimes. Not everything has taken off, but it demonstrates a new outlet for library programming.
Growing our e-resources catalog--the number of ebooks and audiobooks in our collections--using grants, state and federal funding.</t>
  </si>
  <si>
    <t>First, I would train our staff. This seems to be a missing link--takes time and funds and we have really been in "response mode" since March. I would like our staff to feel more proficient using and experimenting with new technology. "Train the trainer." This would also help us update services and resources to better serve our patrons.</t>
  </si>
  <si>
    <t>Holyoke Adult Learning Center, Holyoke Community College</t>
  </si>
  <si>
    <t>Marie</t>
  </si>
  <si>
    <t>Troppe</t>
  </si>
  <si>
    <t>Director, Adult Education</t>
  </si>
  <si>
    <t>mtroppe@hcc.edu</t>
  </si>
  <si>
    <t>Immigrants and/or refugees,African American/Black people,Hispanic/Latino/a/x people,White people,People in poverty,People who are unemployed,Native English speakers,People experiencing homelessness,People with disabilities</t>
  </si>
  <si>
    <t>About 90% of our students could only access the Internet through their smartphones when the Covid pandemic first began.</t>
  </si>
  <si>
    <t xml:space="preserve">We have loaned hotspots and chromebooks. Teachers and advisors have helped students with technology one-on-one and in groups. </t>
  </si>
  <si>
    <t>paid professional development time in the summer such as a digital literacy institute (maybe 2 days long)</t>
  </si>
  <si>
    <t>We usually have 40-50 students in the program. Right now we have about 25. Students who usually take 2-3 classes are often taking just 1 class because that's all they can handle right now.</t>
  </si>
  <si>
    <t xml:space="preserve">We primarily use Google Classroom for ease of access. Parents of school age children are already familiar with it because their kids are using it too. </t>
  </si>
  <si>
    <t xml:space="preserve">Buy laptops for all students. </t>
  </si>
  <si>
    <t>The College of DuPage</t>
  </si>
  <si>
    <t>Christine</t>
  </si>
  <si>
    <t>Student Success Coach/Adjunct Faculty ELA</t>
  </si>
  <si>
    <t>kellyc10@cod.edu</t>
  </si>
  <si>
    <t>English language learners,Immigrants and/or refugees,People who are incarcerated,African American/Black people,Asian American/Pacific Islander people,Hispanic/Latino/a/x people,White people,People in poverty,People who are unemployed,Native English speakers,People experiencing homelessness,People with disabilities,Veterans,All of the above</t>
  </si>
  <si>
    <t>The students that we serve have unmet needs.</t>
  </si>
  <si>
    <t>Not sure</t>
  </si>
  <si>
    <t>Loaned devices and training.</t>
  </si>
  <si>
    <t>More hands-on learning</t>
  </si>
  <si>
    <t>We have had a decrease in participants due to the pandemic.</t>
  </si>
  <si>
    <t>F2F orientation sessions have saved time and allowed attendees to participate in learning.</t>
  </si>
  <si>
    <t>We would have mandatory training for instructors in using Zoom, Burlington English and other resources.</t>
  </si>
  <si>
    <t>STCC</t>
  </si>
  <si>
    <t>McCormick</t>
  </si>
  <si>
    <t>Instructor</t>
  </si>
  <si>
    <t>rmmccormick@stcc.edu</t>
  </si>
  <si>
    <t>Spanish speaking digital literacy resources.</t>
  </si>
  <si>
    <t>loaned hotspots and loaned Chromebooks, dedicated one grant stream to digital literacy</t>
  </si>
  <si>
    <t>Adult education has traditionally been face-to-face instruction with a dash of digital literacy.  No teacher was prepared in any way for the shift to remote learning and students even less so.  Without any organization plan for remote teaching, most teachers were left to fend for themselves in their own silos, especially since the teaching staff is all part-time.  Any and all training would be helpful.</t>
  </si>
  <si>
    <t>Students already have a low retention rate in face-to-face classes.  They had great difficulty navigating the online world and creating a learning environment at home.</t>
  </si>
  <si>
    <t>Participant were using Windows PCs, Apple computers, Chromebooks, Android tablets, iPads, and iPhones.  No instructor could competently troubleshoot the range of devices that students had problems with.  It is very hard to implement meaningful instruction using phones which is what many of the students brought to class.  Most students can't type which limits their PC interaction.</t>
  </si>
  <si>
    <t xml:space="preserve">Spotty results.  Teachers are immersively learning to teach in a digital environment.  Students have been loaned Chromebooks.  More digital literacy classroom time has been allotted to the schedule.  However, students don't believe they need digital literacy and resent the time taken away from  reading, writing, and 'rithmetic.  </t>
  </si>
  <si>
    <t>Standardize computer use across the curriculum.  Have a dedicated IT/technology/digital literacy instructor.  Create staff training using best practices.  Create a clear checklist for functional digital literacy skills for the ABE classroom.</t>
  </si>
  <si>
    <t>Amador Adult Education</t>
  </si>
  <si>
    <t>Hunkins</t>
  </si>
  <si>
    <t>209-257-5154</t>
  </si>
  <si>
    <t>khunkins@acusd.org</t>
  </si>
  <si>
    <t>Adult basic education,Job training/workforce readiness,Digital literacy services,Family literacy,Literacy services for English language learners,Other</t>
  </si>
  <si>
    <t>Adult Secondary Education
GED
Jail Program</t>
  </si>
  <si>
    <t>English language learners,People who are incarcerated,Native American/Indigenous people,African American/Black people,Hispanic/Latino/a/x people,White people,People in poverty,People who are unemployed,Native English speakers,People experiencing homelessness,Veterans</t>
  </si>
  <si>
    <t>hotspot distribution, Chromebook distribution, referrals to community partners</t>
  </si>
  <si>
    <t>This shift has accelerated our shift to look at our community with a lens of equity to provide technology and to understand the digital divide which exists in our community.</t>
  </si>
  <si>
    <t xml:space="preserve">Technology training and personal meetings for/with students, free access to the internet for students, </t>
  </si>
  <si>
    <t>EdAdvance/Foothills Adult Education</t>
  </si>
  <si>
    <t>Domanico</t>
  </si>
  <si>
    <t>domanico@edadvance.org</t>
  </si>
  <si>
    <t>Adult basic education,Job training/workforce readiness,Parent/caregiver education,Digital literacy services,Family literacy,Literacy services for English language learners,Other</t>
  </si>
  <si>
    <t>high school completion
Credit Diploma
National External Diploma 
English as a Second Language
Many of the items checked are through a federal grant to our adult ed program</t>
  </si>
  <si>
    <t>English language learners,Immigrants and/or refugees,Hispanic/Latino/a/x people,White people,People in poverty,People who are unemployed,Native English speakers,People experiencing homelessness,People with disabilities</t>
  </si>
  <si>
    <t>Many of our students in basic ed and ESL classes have limited connectivity and lack devices.  Part of our service area is mountainous and has a poor signal</t>
  </si>
  <si>
    <t>Shifted to remote (digital/distance learning/virtual) programming and services,Shut down services,Closed physical location,Reduced hours/capacities at physical location</t>
  </si>
  <si>
    <t>upgraded older devices and given them as loaners on request</t>
  </si>
  <si>
    <t>has to be differentiated.  Some are great, some are tech phobic.  Assigned two teachers, one for ESL &amp; Citizenship, one for high school completion and basic ed to be online facilitators so they could help other teachers in their content areas individually</t>
  </si>
  <si>
    <t>had a large number sign up but then not follow through with classes</t>
  </si>
  <si>
    <t>Providing some devices
Offering a digital literacy class (Northstar curriculum)
more resources for teachers
developing an online learning guide for teachers and students-not sure how much it has been used</t>
  </si>
  <si>
    <t>provide everyone a device one-to-one and hot spots
hire more bi-lingual instructors to help walk students through set up and trouble shooting</t>
  </si>
  <si>
    <t>worried about getting devices back</t>
  </si>
  <si>
    <t>Vietnamese Social Services of Minnesota</t>
  </si>
  <si>
    <t>Hatlestad</t>
  </si>
  <si>
    <t>Co-Program Coordinator</t>
  </si>
  <si>
    <t>karen@vssmn.org</t>
  </si>
  <si>
    <t>Adult basic education,Job training/workforce readiness,Parent/caregiver education,Literacy services for English language learners</t>
  </si>
  <si>
    <t>We do not have staff who speak Somali.</t>
  </si>
  <si>
    <t>We conducted in person training in the days prior to the shutdown (Burlington English and Google Meet).  We also conducted in person training in August.  We continue to do one on one training with new students and current students that need additional support.</t>
  </si>
  <si>
    <t>We let volunteers model conversations and lead activities within class.</t>
  </si>
  <si>
    <t>How to utilize volunteers during class.  Provide Zoom subscription.</t>
  </si>
  <si>
    <t>New enrollments have also reduced.  It has been hard to reach students and provide them with contact hours.  Student attendance was better over the summer but decreased during the school year.</t>
  </si>
  <si>
    <t>Grant writing and receiving grants to purchase equipment .</t>
  </si>
  <si>
    <t>Provide each student with internet.   Time with multi-lingual staff who provide one on one tech support.  Invite the multilingual staff into  Zoom classes.</t>
  </si>
  <si>
    <t>It would be great if Northstar had curriculum to use google drive.  We cannot afford Microsoft Office.</t>
  </si>
  <si>
    <t>Fast Forward</t>
  </si>
  <si>
    <t>Dee</t>
  </si>
  <si>
    <t>Albritton</t>
  </si>
  <si>
    <t>dee@fastforwardctc.com</t>
  </si>
  <si>
    <t>Job training/workforce readiness,Parent/caregiver education,Digital literacy services,Family literacy,Preschool/school readiness</t>
  </si>
  <si>
    <t>Native American/Indigenous people,African American/Black people,Asian American/Pacific Islander people,Hispanic/Latino/a/x people,White people,People in poverty,People who are unemployed,People experiencing homelessness,People with disabilities,Veterans</t>
  </si>
  <si>
    <t xml:space="preserve">All </t>
  </si>
  <si>
    <t>Shifted to remote (digital/distance learning/virtual) programming and services,Added services,Reduced services,Shut down services,Provided hybrid in-person and remote programming and services</t>
  </si>
  <si>
    <t>Gave Kindles to active participants, gave computers to two agencies;</t>
  </si>
  <si>
    <t>We have worked in this area since 1999.  Distribution of computers/Kindles; advanced services on our website</t>
  </si>
  <si>
    <t>Increase services to more population groups.</t>
  </si>
  <si>
    <t>Summit Academy OIC</t>
  </si>
  <si>
    <t>Holly</t>
  </si>
  <si>
    <t>Braun</t>
  </si>
  <si>
    <t>Testing Coordinator</t>
  </si>
  <si>
    <t>612-278-5289</t>
  </si>
  <si>
    <t>hbraun@saoic.org</t>
  </si>
  <si>
    <t>Non-profit organization,Higher education</t>
  </si>
  <si>
    <t>Adult basic education,College courses,Job training/workforce readiness,Digital literacy services</t>
  </si>
  <si>
    <t>Added services,Reduced services,Reduced hours/capacities at physical location,Provided hybrid in-person and remote programming and services</t>
  </si>
  <si>
    <t xml:space="preserve">Utilizing the CARES ACT and resources we have at hand we've been able to distribute laptops for distance learning </t>
  </si>
  <si>
    <t xml:space="preserve">I think the whole concept is still pretty new, especially for the programs we offer that has a lot more hands on training vs classroom learning. </t>
  </si>
  <si>
    <t xml:space="preserve">We still have people interested in the program and the number is increasing, however the increase is due to Summit expanding vs being directly related to COVID-19. </t>
  </si>
  <si>
    <t xml:space="preserve">Utilizing the CARES act and ensuring each student is prepared before we get close to the start if the programs. </t>
  </si>
  <si>
    <t xml:space="preserve">Ensure each student has the knowledge to use the computer. Although we do show our students how to use Google Classroom before school starts,  lots of our students have only used a smart phone and could use a crash course in how to use computers to their full extent. It would help them be able to complete school work quicker and utilize the helpful tools a computer has. </t>
  </si>
  <si>
    <t xml:space="preserve">I think that Summit OIC did an amazing job at rebuilding our curriculum to fit distance learning in such a short span. After all we are a hands on trade school that managed to become distance learning in less than two months. I am proud to be a part of something that brings such a positive change to Minneapolis and the communities within. </t>
  </si>
  <si>
    <t>Jocelyn</t>
  </si>
  <si>
    <t>Pickreign</t>
  </si>
  <si>
    <t>Children and Youth Services Manager</t>
  </si>
  <si>
    <t>jpickreign@simpsonhousing.org</t>
  </si>
  <si>
    <t>Anoka County,Carver County,Hennepin County,Ramsey County</t>
  </si>
  <si>
    <t>Parent/caregiver education,Preschool/school readiness,K-12 out-of-school,Other</t>
  </si>
  <si>
    <t xml:space="preserve">We provide shelter, supportive housing, and advocacy to individuals and families transitioning out of homelessness.  </t>
  </si>
  <si>
    <t>Internet access: we help participants apply for low-cost internet, connect with their school district for hotspots, or use grant money to pay participants' internet bill.  
Device distribution: we help participants connect with their school district, including picking up devices from the school and bringing them to participant homes; collect and distribute donated devices; solicit donations to purchase and distribute new devices.  We also know that add-ons like extra chargers, cases, and headphones can make a big difference to distance learners, and have worked to provide those to families as well.</t>
  </si>
  <si>
    <t xml:space="preserve">We have trained literacy mentors and tutors for preK-6 to use Zoom and Google Meets to provide weekly individualized tutoring sessions.  </t>
  </si>
  <si>
    <t>Training and tools to provide tech support to young children during a video call.</t>
  </si>
  <si>
    <t xml:space="preserve">Being able to socially distance while walking families through different digital literacy topics in person has worked really well.  </t>
  </si>
  <si>
    <t>Open multiple distance learning hubs and provide an agency device to each family</t>
  </si>
  <si>
    <t>Brainerd Adult Basic Education</t>
  </si>
  <si>
    <t>Turner</t>
  </si>
  <si>
    <t>Program Manager/ Lead Teacher</t>
  </si>
  <si>
    <t>jessica.turner@isd181.org</t>
  </si>
  <si>
    <t xml:space="preserve">Fremont Adult and Continuing Education </t>
  </si>
  <si>
    <t xml:space="preserve">Rochelle </t>
  </si>
  <si>
    <t>Oral</t>
  </si>
  <si>
    <t>Facilitator/Teacher</t>
  </si>
  <si>
    <t>roral@fusdk12.net</t>
  </si>
  <si>
    <t>Guadalupe Alternative Programs School</t>
  </si>
  <si>
    <t>Isabel</t>
  </si>
  <si>
    <t>Huot-Link</t>
  </si>
  <si>
    <t>AmeriCorps teacher</t>
  </si>
  <si>
    <t>Ihuot-link@thechangeinc.org</t>
  </si>
  <si>
    <t>Adult basic education,Job training/workforce readiness,Digital literacy services,Literacy services for English language learners,K-12 school-based</t>
  </si>
  <si>
    <t>Hot spot distribution, grants for loaned laptops, laptop distribution, logging in to class server, northstar exams</t>
  </si>
  <si>
    <t>AmeriCorps members</t>
  </si>
  <si>
    <t>Digital literacy and class server literacy</t>
  </si>
  <si>
    <t>Students becoming less active in class</t>
  </si>
  <si>
    <t>The ability to receive grants to distribute devices, signing up students for digital literacy courses</t>
  </si>
  <si>
    <t xml:space="preserve">More training for teachers on best methods for digital instruction and conformity of class structures, faster distribution of laptops and hotspots so all students could receive them by the first day of classes, more in depth training with students on laptops and class servers, provide quiet work spaces for students to have fewer distractions, homes for students experiencing homelessness </t>
  </si>
  <si>
    <t>San Antonio ISD</t>
  </si>
  <si>
    <t xml:space="preserve">Mark </t>
  </si>
  <si>
    <t>Sanchez</t>
  </si>
  <si>
    <t>Adult Education Specialist</t>
  </si>
  <si>
    <t>msanchez9@saisd.net</t>
  </si>
  <si>
    <t>Immigrants and/or refugees,Native American/Indigenous people,Asian American/Pacific Islander people,White people,People who are unemployed,People experiencing homelessness,All of the above</t>
  </si>
  <si>
    <t>Transitioned to remote instruction without gap in services.</t>
  </si>
  <si>
    <t>Provide tech equipment (laptops, hotspots) to adult students.</t>
  </si>
  <si>
    <t>DC Public Library</t>
  </si>
  <si>
    <t>Desire</t>
  </si>
  <si>
    <t>Grogan</t>
  </si>
  <si>
    <t>Assistant Manager, Adult Learning Department</t>
  </si>
  <si>
    <t>desire.grogan@dc.gov</t>
  </si>
  <si>
    <t>Persons with no access to computers or internet on the home front and these may fall into any of the above checked categories.</t>
  </si>
  <si>
    <t>Shifted to remote (digital/distance learning/virtual) programming and services,Reduced services,Closed physical location,Reduced hours/capacities at physical location</t>
  </si>
  <si>
    <t>How to deliver training remotely via teleconference platforms (Zoom, WebEx, Google Classroom, etc.</t>
  </si>
  <si>
    <t>Persons needing face-time computer class instruction are not being served due to social distancing protocols  and the closing of physical facilities.</t>
  </si>
  <si>
    <t>Directing people who have computers and Internet connection to the public version of NorthStar, where at least a Badge can be earned.</t>
  </si>
  <si>
    <t>Partner with Dell and COMCAST to provide free laptops fully endowed with Internet connectivity, the current browsers, and the latest Microsoft office applications, with the NorthStar icon on the Desktop for easy engagement with one click.</t>
  </si>
  <si>
    <t>Cass Lake-Bena-Walker ABE</t>
  </si>
  <si>
    <t>Malott</t>
  </si>
  <si>
    <t>ABE Coordinator</t>
  </si>
  <si>
    <t>laura.malott@lltc.edu</t>
  </si>
  <si>
    <t>Cass County,Hubbard County,Itasca County</t>
  </si>
  <si>
    <t>Adult basic education,Job training/workforce readiness,Digital literacy services,Literacy services for English language learners,K-12 out-of-school</t>
  </si>
  <si>
    <t>All</t>
  </si>
  <si>
    <t>REferred them to programs offering local assistance, hot sports, etc.</t>
  </si>
  <si>
    <t>Inconsistent progress due to changing digital access</t>
  </si>
  <si>
    <t>MSAD1 Adult and Community Education</t>
  </si>
  <si>
    <t>Christa</t>
  </si>
  <si>
    <t>Galipeau</t>
  </si>
  <si>
    <t>Academic Coordinator</t>
  </si>
  <si>
    <t>galipeauc@sad1.org</t>
  </si>
  <si>
    <t>Workforce center,Other</t>
  </si>
  <si>
    <t>English language learners,Native American/Indigenous people,African American/Black people,White people,People in poverty,People who are unemployed,People experiencing homelessness,People with disabilities,Veterans</t>
  </si>
  <si>
    <t xml:space="preserve">We have purchased 10 hotspots and 10 laptop computers to distribute to students.  </t>
  </si>
  <si>
    <t xml:space="preserve">Some of our teachers are not that comfortable with technology but we have been doing software and program specific trainings and they are now able to do the basics of what they would need to do should we be force to go completely remote again.
</t>
  </si>
  <si>
    <t>Southern Crescent Technical College</t>
  </si>
  <si>
    <t>Wendy</t>
  </si>
  <si>
    <t xml:space="preserve"> Gladden</t>
  </si>
  <si>
    <t>Administrative Operations Specialist</t>
  </si>
  <si>
    <t>wendy.gladden@sctech.edu</t>
  </si>
  <si>
    <t>Non-profit organization,Government agency</t>
  </si>
  <si>
    <t>English language learners,Immigrants and/or refugees,People who are incarcerated,African American/Black people,Asian American/Pacific Islander people,Hispanic/Latino/a/x people,White people,People in poverty,People who are unemployed,Native English speakers,People experiencing homelessness,People with disabilities</t>
  </si>
  <si>
    <t>Our college has setup hotspots at three of our campuses to allow students wi-fi access in our parking areas. We have notified students of free or reduced price internet access. We set up a laptop loaner program for students without a device.</t>
  </si>
  <si>
    <t>Ongoing pd regarding equipment use.</t>
  </si>
  <si>
    <t>The laptop loaner program.</t>
  </si>
  <si>
    <t>Get all students a computer/tablet and a Wi-Fi hotspot/cellular service.</t>
  </si>
  <si>
    <t>YWCA National Capital Area</t>
  </si>
  <si>
    <t>Aleathia</t>
  </si>
  <si>
    <t xml:space="preserve">Chief Program Office </t>
  </si>
  <si>
    <t>aadams@ywcanca.org</t>
  </si>
  <si>
    <t>English language learners,African American/Black people,Asian American/Pacific Islander people,Hispanic/Latino/a/x people,White people,People in poverty,People who are unemployed,People experiencing homelessness,People with disabilities,Veterans</t>
  </si>
  <si>
    <t>referrals to community partners and low cost internet programs</t>
  </si>
  <si>
    <t xml:space="preserve">To provide instruction via Google and Zoom, as well as for tutoring sessions. </t>
  </si>
  <si>
    <t>Training around the different technologies and teaching strategies for virtual learning.</t>
  </si>
  <si>
    <t>We had already been incorporating digital literacy courses for all of our students prior to March 2020 which allowed us to transition our students to hybrid/distance learning activities relatively quickly.  We also had computers available for students to check out for those with limited technology at home and they also received instruction on how to use the technology and software via phone calls, face time on cell phones, etc. because sites were compatible with most cell phones.</t>
  </si>
  <si>
    <t xml:space="preserve">We were not able to secure reliable access to internet for most students because the hotspots sold out very quickly, some students didn't qualify for low-cost internet service at first due to outstanding bills and then some programs stopped enrolling for low cost internet after a few months of the pandemic. </t>
  </si>
  <si>
    <t>Goodwill NCW</t>
  </si>
  <si>
    <t>Foertsch</t>
  </si>
  <si>
    <t>Training Program Manager</t>
  </si>
  <si>
    <t>dfoertsch@goodwillncw.org</t>
  </si>
  <si>
    <t>WI</t>
  </si>
  <si>
    <t>Turning in-person services to virtual.</t>
  </si>
  <si>
    <t>Same efforts.</t>
  </si>
  <si>
    <t>Career Source Flagler/Volusia</t>
  </si>
  <si>
    <t>Rodriguez</t>
  </si>
  <si>
    <t>Computer Instructor</t>
  </si>
  <si>
    <t>carmenrodriguez@careersourcefv.com</t>
  </si>
  <si>
    <t>FL</t>
  </si>
  <si>
    <t>Job training/workforce readiness,Digital literacy services,Literacy services for English language learners,Other</t>
  </si>
  <si>
    <t>Basic Computer class for Seniors 55 plus that are willing to work</t>
  </si>
  <si>
    <t>West Hartford Adult Education</t>
  </si>
  <si>
    <t>Nancy</t>
  </si>
  <si>
    <t>Hoffman</t>
  </si>
  <si>
    <t>nancy_hoffman@whps.org</t>
  </si>
  <si>
    <t>Those who lack basic skills but have a high school diploma; those who are in poverty and cannot afford digital access</t>
  </si>
  <si>
    <t>loaned chromebooks or laptops; provided tutoring in device use; employed NorthStar curriculum to build students' digital skills</t>
  </si>
  <si>
    <t>For the teachers we have retained, I think what is needed more than training is simply experience in the digital teaching environment. it is less familiar and, therefore, less comfortable.</t>
  </si>
  <si>
    <t xml:space="preserve">Enrollment for adult education is significantly lower this fall. Probably due to the additional stresses of hybrid and remote schooling for children, economic uncertainty, lack of comfort with remote and hybrid formats, and fear of COVID. </t>
  </si>
  <si>
    <t>We are building comfort and skill related to digital learning and that has been most evident in the adult basic education setting where we have been able to move most students into some successful hybrid work. These are students who dropped out completely when we suddenly went remote last spring.</t>
  </si>
  <si>
    <t>Provide town-wide free internet access-- why not dream big!</t>
  </si>
  <si>
    <t>Horizon Goodwill Industries</t>
  </si>
  <si>
    <t>Debra</t>
  </si>
  <si>
    <t>Carbaugh</t>
  </si>
  <si>
    <t>Director of Training and Development</t>
  </si>
  <si>
    <t>dcarbaugh@goodwill-hgi.org</t>
  </si>
  <si>
    <t>MD</t>
  </si>
  <si>
    <t>Other groups of people experiencing barriers including  Youth (16-24), people experiencing homelessness, chronic unemployment, older learners, people with developmental disabilities, veterans, and people reentering society after incarceration.</t>
  </si>
  <si>
    <t>Once the cities/counties reopened after the initial shutdown, we have computers in our resource centers that are open to the public while maintaining CDC recommended procedures and social distancing.</t>
  </si>
  <si>
    <t>Video training for how to run a remote session and do proctored exams.</t>
  </si>
  <si>
    <t>Due to restrictions in running at CDC social distancing practices, we can serve less people for 1:1 training on computers.</t>
  </si>
  <si>
    <t>We have begun to up-skill our employees as well as providing digital literacy to our program participants plus our pivot  to delivering services virtually increased the number of participants navigating zoom meetings.</t>
  </si>
  <si>
    <t>Hire more staff to deliver digital literacy in the evenings and have an onsite daycare for parents of young children to enable them to utilize our services.</t>
  </si>
  <si>
    <t>Traverse des Sioux Regional Library System</t>
  </si>
  <si>
    <t>Hokanson</t>
  </si>
  <si>
    <t>ahokanson@tds.lib.mn.us</t>
  </si>
  <si>
    <t>Blue Earth County,Brown County,Faribault County,Le Sueur County,Martin County,Nicollet County,Sibley County,Waseca County,Watonwan County</t>
  </si>
  <si>
    <t>Digital literacy services,Family literacy,Preschool/school readiness,Literacy services for English language learners,K-12 out-of-school</t>
  </si>
  <si>
    <t>In terms of this survey, I think there is a large unmet need for parents and caregivers to have the tech skills to assist their children with distance learning, and even to at any time. Navigating the school portals and helping the kids is not easy at all. parents and caregivers have to rely on what their kids tell them about how to do it, and if the kids struggle, are wrong, or are not transparent the caregivers are out of luck.</t>
  </si>
  <si>
    <t xml:space="preserve">300 hotspots distributed, opened broadband to 24/7 for access from public library parking lots,  </t>
  </si>
  <si>
    <t>They are in a terrible time crunch.  I have 2 kids in school. My observation is that the teachers each are individually designing their online/hybrid curriculum rather than using exisitng online options. For example, my child's pre-algebra teacher records himself giving a white board math lesson and offers optional office hours. I think instead he could use existing tutorials and do something interactive with the students online.  My child's Spanish eacher does something similar, but does meet with the child.
As a parent with pretty good tech skills, I had to invest dozens of hours learning how to use y middle schooler's technology.  It is the only way for me to know for sure that she is completing her work as there is very little immediate feedback given to me.  The high school is different, I can follow that system's grading and assignment more easily. Same district, different results.  I do not think most parents have the skill. equipment and time to do all this.</t>
  </si>
  <si>
    <t>Demand for library materials declined, but for ebooks sharply increased, especially for children's materials.
There is a strong demand for some peole to have "gap" hotspots.  I believe especially for adults without children, as most of the schools are supplying children with some sort of device if needed.</t>
  </si>
  <si>
    <t>INcreasing digital resources very quickly, getting hotspots out very quickly.</t>
  </si>
  <si>
    <t>I love the idea of a digital navigator, but it should be someone embedded in the schools who knows the technology used. They should provide the help and assistance outside of the schools if necessary.
There are many screen-sharing type apps that would allow that navigator to explain something to the child or parent---not the class content, but the technology.
I just helped my child today when they had accidentally changed their editing from direct to suggesting in a google doc. She would not have been successful with the entire assignment if I hadn't been there and known how to figure it out.
There should always be a "chat icon/option" with a live person.</t>
  </si>
  <si>
    <t>American Indian OIC</t>
  </si>
  <si>
    <t>Annessia</t>
  </si>
  <si>
    <t>Swann</t>
  </si>
  <si>
    <t>GED Program Director</t>
  </si>
  <si>
    <t>ness@takoda.org</t>
  </si>
  <si>
    <t>We have volunteers using zoom or Microsoft Teams to offer educational support to students.</t>
  </si>
  <si>
    <t>Distance learning is a whole new world for us.  Training in retention, adapting to the needs of learners at various levels, keeping students engaged, designing lessons for non-online learners.</t>
  </si>
  <si>
    <t>Our participant numbers has decreases severely since March.  A typical month we has 1100 learning hours,  Our current months are running at about 200 learning hours.</t>
  </si>
  <si>
    <t>We have opened up the classroom to offer digital literacy skills to those who have those barriers.  Very few are utilizing these because of Covid and lack of childcare.</t>
  </si>
  <si>
    <t>A lending library and hotspots would be an awesome resource.</t>
  </si>
  <si>
    <t>Goodwil of the Heartland</t>
  </si>
  <si>
    <t>Winslow</t>
  </si>
  <si>
    <t>Career Services and Development Manager</t>
  </si>
  <si>
    <t>319 248 4651</t>
  </si>
  <si>
    <t>awinslow@goodwillheartland.org</t>
  </si>
  <si>
    <t>IA</t>
  </si>
  <si>
    <t>People in poverty, unemployed, criminal background, no access to internet, disconnected youth</t>
  </si>
  <si>
    <t>People can come to our centers to use the computers and internet where we have social distancing and other safety measures in place,</t>
  </si>
  <si>
    <t>It would be great to have a certification course for teaching via virtual instruction.  It is so different from in person instruction.</t>
  </si>
  <si>
    <t xml:space="preserve">Having the NSOL practice lessons is very helpful for people taking the assessments, so they can immediately improve their skills. </t>
  </si>
  <si>
    <t xml:space="preserve">More resources at public libraries.  Right now computers are only available for an hour at a time.   </t>
  </si>
  <si>
    <t>Hanska Community Library</t>
  </si>
  <si>
    <t>Lisa</t>
  </si>
  <si>
    <t>Doege</t>
  </si>
  <si>
    <t>library director</t>
  </si>
  <si>
    <t>507-439-7323</t>
  </si>
  <si>
    <t>libtbh@tds.lib.mn.us</t>
  </si>
  <si>
    <t>White people,People in poverty,People who are unemployed,Native English speakers,Veterans</t>
  </si>
  <si>
    <t>rural families with faulty or inadequate or non-existent internet access</t>
  </si>
  <si>
    <t>Reduced services,Shut down services,Closed physical location,Reduced hours/capacities at physical location</t>
  </si>
  <si>
    <t>purchase mobile hotspots to lend to families for distance learning
expand open hours during school breaks to allow computer use</t>
  </si>
  <si>
    <t>Restore Education</t>
  </si>
  <si>
    <t>Englert</t>
  </si>
  <si>
    <t>Career Success Program Manager</t>
  </si>
  <si>
    <t>Anne@RestoreEducation.org</t>
  </si>
  <si>
    <t>Adult basic education,College courses,Job training/workforce readiness,Digital literacy services,Other</t>
  </si>
  <si>
    <t>Financial Literacy,
Job exploration</t>
  </si>
  <si>
    <t xml:space="preserve">Also those who were once incarerated, have gone through rehab.  
Actually, the list is endless so anything I put here is a drop in the bucket.  Breaking the cycle of poverty, welfare, food insecurinty, housing and medical insecurity.  Lack of medicine.  Child Care.  When all of this spirals so does keeping gainful employment. </t>
  </si>
  <si>
    <t>Shifted to remote (digital/distance learning/virtual) programming and services,Added services,Reduced hours/capacities at physical location,Other</t>
  </si>
  <si>
    <t xml:space="preserve">We also have reopened.  Taken the Covid Pledge, moved.  Etc.  </t>
  </si>
  <si>
    <t xml:space="preserve">Provided information that the city provided us.  </t>
  </si>
  <si>
    <t xml:space="preserve">Same way.  We have some volunteer instructors and use them according to their schedule.  </t>
  </si>
  <si>
    <t xml:space="preserve">Hospitality  industry ceased.  We need it to reopen as we are destination travel city.  </t>
  </si>
  <si>
    <t xml:space="preserve">Students are still participating.  Earning certifications and gaining employment.  </t>
  </si>
  <si>
    <t xml:space="preserve">Give every household access to the internet.  It is no longer a fringe.  It is a utility.  </t>
  </si>
  <si>
    <t>Providence Public Library</t>
  </si>
  <si>
    <t>Lehane</t>
  </si>
  <si>
    <t>slehane@provlib.org</t>
  </si>
  <si>
    <t>Immigrants and/or refugees,Asian American/Pacific Islander people,White people,People who are unemployed,People experiencing homelessness,Veterans,All of the above</t>
  </si>
  <si>
    <t xml:space="preserve">Our biggest challenge in offering distance and blended learning is access to device and adequate broadband. Access to devices other than a Smartphone is the biggest need right now. </t>
  </si>
  <si>
    <t>hundreds</t>
  </si>
  <si>
    <t xml:space="preserve">We have loaned a few devices and provide robust one-on-one support in accessing and navigating online resources, one-on-one and group training for basic to more advanced digital literacy skills. </t>
  </si>
  <si>
    <t xml:space="preserve">We have virtual learning lounges and digital literacy skills where we use volunteers to onboard and offer on-going support to learners in using online learning resources. </t>
  </si>
  <si>
    <t xml:space="preserve">Volunteers need skills for technical troubleshooting. Most have been trained, but this is a need across the many adult ed programs.  </t>
  </si>
  <si>
    <t xml:space="preserve">There is an increase in some progamming such as basic digital literacy skills and a decrease in other such as beginning ESOL classes. </t>
  </si>
  <si>
    <t xml:space="preserve">Reimagining our services for remote access. For example, our 10 Learning Lounges across the state are now one-on-one virtual support and by appointment.  This personalized support allows adults and teens to get the support they need and as often as they need it.  Most learners need help in accessing online resources for employment such as creating resumes, and applying for jobs. </t>
  </si>
  <si>
    <t xml:space="preserve">Provide hot spots and PC to learners. </t>
  </si>
  <si>
    <t>AARP Foundation SCSEP</t>
  </si>
  <si>
    <t>Matthews</t>
  </si>
  <si>
    <t>Regional Manager</t>
  </si>
  <si>
    <t>JMatthewsJr@aarp.org</t>
  </si>
  <si>
    <t>Providing digital devices and wi-fi service to those without such service.</t>
  </si>
  <si>
    <t>New Dimension Literacy Council</t>
  </si>
  <si>
    <t>Mary</t>
  </si>
  <si>
    <t>Finley</t>
  </si>
  <si>
    <t>marynewdimensions@gmail.com</t>
  </si>
  <si>
    <t>English language learners,Immigrants and/or refugees,Native American/Indigenous people,African American/Black people,Asian American/Pacific Islander people,Hispanic/Latino/a/x people,White people,People who are unemployed</t>
  </si>
  <si>
    <t xml:space="preserve">Students check out computers, and we are using Northstar Digital Online courses </t>
  </si>
  <si>
    <t xml:space="preserve">One of our tutors is a volunteer and she provides in person and remote ESL tutoring. </t>
  </si>
  <si>
    <t xml:space="preserve">Ongoing training with Zoom </t>
  </si>
  <si>
    <t xml:space="preserve">Learners being able to choose if they want to be in person or online. </t>
  </si>
  <si>
    <t xml:space="preserve">Make sure they all have internet access hat home. </t>
  </si>
  <si>
    <t>Sleepy Eye Public School</t>
  </si>
  <si>
    <t>Reding</t>
  </si>
  <si>
    <t>special education teacher</t>
  </si>
  <si>
    <t>emily.reding@sleepyeye.mntm.org</t>
  </si>
  <si>
    <t>Family literacy,Preschool/school readiness,Literacy services for English language learners,K-12 school-based</t>
  </si>
  <si>
    <t>English language learners,Immigrants and/or refugees,Native American/Indigenous people,African American/Black people,Asian American/Pacific Islander people,Hispanic/Latino/a/x people,White people,People in poverty,People who are unemployed,People experiencing homelessness,People with disabilities,Veterans</t>
  </si>
  <si>
    <t xml:space="preserve">Students were provided a school issued iPad and if they did not have internet access, they were provided a referral to local internet providers. Families that were still not able to secure internet were provided hotspots. </t>
  </si>
  <si>
    <t xml:space="preserve">I am not aware of any significant increase or decrease. </t>
  </si>
  <si>
    <t xml:space="preserve">School issued devices- our administration wanted to prevent barriers. </t>
  </si>
  <si>
    <t xml:space="preserve">Provide choice for in-person/distance learning. Many parents have to work and are not able to provide support with distance learning. Allowing students to work from school gives them the resources they need and parents the opportunity to work and support their families. </t>
  </si>
  <si>
    <t>Monroe County Public Library</t>
  </si>
  <si>
    <t>Bethany</t>
  </si>
  <si>
    <t>Turrentine</t>
  </si>
  <si>
    <t>Adult Literacy Coordinator</t>
  </si>
  <si>
    <t>bturrent@mcpl.info</t>
  </si>
  <si>
    <t>IN</t>
  </si>
  <si>
    <t>People experiencing homelessness and people who are formerly incarcerated</t>
  </si>
  <si>
    <t>Internet access,None of the above</t>
  </si>
  <si>
    <t>Free wifi onsite</t>
  </si>
  <si>
    <t xml:space="preserve">Develop a program where participants log X number of hours learning how to use a tablet/laptop.  Once they have completed the learning program the device is theirs to keep and will be provided with a year long hotspot for connectivity. </t>
  </si>
  <si>
    <t>Soutwest Economic Solutions Adult Learning Lab</t>
  </si>
  <si>
    <t>Jeana</t>
  </si>
  <si>
    <t>Harper-Kirkland</t>
  </si>
  <si>
    <t>Career Pathways Navigator</t>
  </si>
  <si>
    <t>JHKirkland@swsol.org</t>
  </si>
  <si>
    <t>MI</t>
  </si>
  <si>
    <t>English language learners,Immigrants and/or refugees,People who are incarcerated,African American/Black people,Hispanic/Latino/a/x people,White people,People in poverty,People who are unemployed,Native English speakers,People experiencing homelessness,People with disabilities,Veterans</t>
  </si>
  <si>
    <t>All of them have an unmet need, it just depends on the person.</t>
  </si>
  <si>
    <t>Shifted to remote (digital/distance learning/virtual) programming and services,Added services,Closed physical location,Provided hybrid in-person and remote programming and services,Other</t>
  </si>
  <si>
    <t>We hold/held outdoor classes to help students with digital literacy so that they will be able to attend classes online and attend their indivitual appointments.</t>
  </si>
  <si>
    <t>The teachers have volunteers to help them with individual students in class and outside of class online. Sometimes the volunteer will help in breakout room on zoom.</t>
  </si>
  <si>
    <t>More 1 on 1 capacity (volunteers/tutors)</t>
  </si>
  <si>
    <t>Now that the need is great, those who did not have the access or prioritize digital skills are finding that they need them and are seeking them.</t>
  </si>
  <si>
    <t>Northstar is wonderful!  Thank you for the access!</t>
  </si>
  <si>
    <t>Lawrence Public School</t>
  </si>
  <si>
    <t>Kristina</t>
  </si>
  <si>
    <t>Boucher</t>
  </si>
  <si>
    <t>Data and Enrollment Manager</t>
  </si>
  <si>
    <t>Kristina.Boucher@lawrence.k12.ma.us</t>
  </si>
  <si>
    <t xml:space="preserve">Received loaner devices from our district and were able to lend out 25 hotspots and 250 Chromebooks. </t>
  </si>
  <si>
    <t xml:space="preserve">More computer classes for teacher and learning for themselves technology that they will be using with students. </t>
  </si>
  <si>
    <t xml:space="preserve">Own staff members that have technology skills helping those with less skills. Internal training. </t>
  </si>
  <si>
    <t xml:space="preserve">Provide devices for all our students. </t>
  </si>
  <si>
    <t>Hiawatha Valley Adult Education</t>
  </si>
  <si>
    <t>Rivard</t>
  </si>
  <si>
    <t>jkrivard@rwps.org</t>
  </si>
  <si>
    <t>Adult education</t>
  </si>
  <si>
    <t>English language learners,All of the above</t>
  </si>
  <si>
    <t>Less students, most reduction in ESL classes due to technology issues</t>
  </si>
  <si>
    <t>Doing classes remotely with the county jail and adding surrounding county jails has worked well.</t>
  </si>
  <si>
    <t>I would get more technology in the hands of the esl students as well as training for more staff/volunteers.</t>
  </si>
  <si>
    <t>Washoe County Library System</t>
  </si>
  <si>
    <t>Brenda</t>
  </si>
  <si>
    <t>Owens</t>
  </si>
  <si>
    <t>Library Technology Manager</t>
  </si>
  <si>
    <t>bowens@washoecounty.us</t>
  </si>
  <si>
    <t>NV</t>
  </si>
  <si>
    <t>Adult basic education,Job training/workforce readiness,Parent/caregiver education,Family literacy,Preschool/school readiness,K-12 school-based,K-12 out-of-school,Other</t>
  </si>
  <si>
    <t>Shifted to remote (digital/distance learning/virtual) programming and services,Shut down services,Closed physical location</t>
  </si>
  <si>
    <t>The English Learning Center</t>
  </si>
  <si>
    <t>Compton</t>
  </si>
  <si>
    <t>515-450-1587</t>
  </si>
  <si>
    <t>jennifer@englishlc.org</t>
  </si>
  <si>
    <t>Adult basic education,Literacy services for English language learners</t>
  </si>
  <si>
    <t>English language learners,Immigrants and/or refugees,African American/Black people,Hispanic/Latino/a/x people,People in poverty,People who are unemployed</t>
  </si>
  <si>
    <t xml:space="preserve">all of the above. </t>
  </si>
  <si>
    <t xml:space="preserve">loaned devices including tablets, iPads, and laptops. In-person 1:1 instruction to help students log in to device and access Google Classroom. </t>
  </si>
  <si>
    <t xml:space="preserve">Volunteers have worked with students 1:1 over the phone and via WhatsApp. Volunteers are also currently serving as co-teachers or aides in our Google classroom classes. </t>
  </si>
  <si>
    <t>When technology works and students have an understanding of how to use the technology, remote instruction is ok. However so many students are not comfortable using technology in this capacity, have troubles logging on or getting the right internet connection set up. Additionally, we have a great need for low-literacy remote instruction. We have found low-literacy instruction really difficult for teachers that do not share a students' native language.</t>
  </si>
  <si>
    <t>We are seeing an increase of students participating from the suburbs, whereas previously nearly all of our students lived in Minneapolis, and specifically in the neighborhood in which we operate or surrounding neighborhoods. We also have seen an increase in mid- to higher-level students who have previous backgrounds with formal education.</t>
  </si>
  <si>
    <t xml:space="preserve">lack of sense of community and accountability. I think there is so much that happens in the physical classroom that keeps students connected and involved. Length of class, also. With fewer activities at our disposal, we have shortened our class time considerably with remote instruction. </t>
  </si>
  <si>
    <t>Distributing devices and getting students set up with devices in person.</t>
  </si>
  <si>
    <t>Hire staff who speak the primary language of our students and have them teach low level literacy classes. Distribute devices and provide internet connections. Teach digital literacy curriculum in addition to English curriculum.</t>
  </si>
  <si>
    <t xml:space="preserve">none at this time. </t>
  </si>
  <si>
    <t>Northeast Alabama Adult Education Program</t>
  </si>
  <si>
    <t>Kelsi</t>
  </si>
  <si>
    <t>Wetzel</t>
  </si>
  <si>
    <t>Adult Education Program Assistant</t>
  </si>
  <si>
    <t>wetzelk@nacc.edu</t>
  </si>
  <si>
    <t>Specifically those who do not have the proper technology to participate in classes remotely as a result of the pandemic. Those with lack of transportation and childcare. Those with low self esteem and financial barriers to receive an education.</t>
  </si>
  <si>
    <t>Loaned devices</t>
  </si>
  <si>
    <t>Basic Excel skills, time management, simplified instruction methods, etc.</t>
  </si>
  <si>
    <t>Sussex Tech Adult Ed</t>
  </si>
  <si>
    <t>Kim</t>
  </si>
  <si>
    <t>Banks</t>
  </si>
  <si>
    <t>kim.banks@sussexvt.k12.de.us</t>
  </si>
  <si>
    <t>Schoology</t>
  </si>
  <si>
    <t>Provide internet access to all students at his/her home</t>
  </si>
  <si>
    <t>Healing House, Inc.</t>
  </si>
  <si>
    <t>Michael</t>
  </si>
  <si>
    <t>Liimatta</t>
  </si>
  <si>
    <t>Chief Operating Officer</t>
  </si>
  <si>
    <t>michael@healinghouseinc.net</t>
  </si>
  <si>
    <t>Native American/Indigenous people,African American/Black people,Hispanic/Latino/a/x people,White people,People in poverty,People who are unemployed,People experiencing homelessness,People with disabilities,Veterans</t>
  </si>
  <si>
    <t>We provide recovery housing and support services to people with a diagnosis of substance use disorders. A large percentage of them come to us directly from incarceration and treatment facilities. None have a personal computer and many have minimal digital skills.  We focus on employment readiness so resume creation and online job search skills are high priority.</t>
  </si>
  <si>
    <t>We have switched to telehealth for individual counseling and group sessions for men and women who live in our recovery homes.</t>
  </si>
  <si>
    <t>Marshall County Central Schools</t>
  </si>
  <si>
    <t>Lund</t>
  </si>
  <si>
    <t>jlund@mccfreeze.org</t>
  </si>
  <si>
    <t>Marshall County</t>
  </si>
  <si>
    <t>College courses,Parent/caregiver education,Preschool/school readiness,K-12 school-based</t>
  </si>
  <si>
    <t>Native American/Indigenous people,African American/Black people,Asian American/Pacific Islander people,Hispanic/Latino/a/x people,White people,People in poverty,People with disabilities</t>
  </si>
  <si>
    <t>We partnered with Wiktel and Northwest Regional Library. Wiktel installed and provided families with internet up to one year if they had service capabilities and could connect. Northwest Regional Library provided us with hotspot units to loan families paid for with CARES Act funding. 
We provided all 7-12 students with a Chromebook device. We also set things up to provide students in grades 2-6 with a device (ipad grade 2, Chromebooks grades 3-6 if we move to hybrid).</t>
  </si>
  <si>
    <t>We had a couple of families decide to homeschool their children. We also had a couple of situations where families waited to send a child to preschool/kindergarten and keep at home this year instead of sending them.</t>
  </si>
  <si>
    <t xml:space="preserve">Helping provide families with a device regardless of income helped provide equity. Starting things slowly and not pushing too much in terms of demands helped maintain an even playing field. </t>
  </si>
  <si>
    <t>More training for staff in remote teaching.
More assistance available for students learning at home (phone line/Zoom or Chat help line)</t>
  </si>
  <si>
    <t>Connor</t>
  </si>
  <si>
    <t>Chauveaux</t>
  </si>
  <si>
    <t>Manager of Adult Ed</t>
  </si>
  <si>
    <t>kathryn.chauveaux@solacc.edu</t>
  </si>
  <si>
    <t>Non-profit organization,Higher education,Workforce center</t>
  </si>
  <si>
    <t>Adult basic education,College courses,Job training/workforce readiness,Digital literacy services,Family literacy,K-12 out-of-school</t>
  </si>
  <si>
    <t>referrals to community partners and services</t>
  </si>
  <si>
    <t>more information about services we aren't aware of that our students can access</t>
  </si>
  <si>
    <t>partnering with local agencies</t>
  </si>
  <si>
    <t>be able to give students devices so they can work from home and also pay for their internet access</t>
  </si>
  <si>
    <t>United Way of the Brown County Area, Inc.</t>
  </si>
  <si>
    <t>Lori</t>
  </si>
  <si>
    <t>Pickell-Stangel</t>
  </si>
  <si>
    <t>507-354-6512</t>
  </si>
  <si>
    <t>unitedway@newulmtel.net</t>
  </si>
  <si>
    <t>English language learners and LGBTQ+</t>
  </si>
  <si>
    <t xml:space="preserve">0 directly </t>
  </si>
  <si>
    <t>we have partnered with local schools, libraries, and businesses to help families and individuals to get the access they need.</t>
  </si>
  <si>
    <t xml:space="preserve">Communication with parents and guardians to help them learn the skills needed to help their children doing online learning.  </t>
  </si>
  <si>
    <t>We have given out around $11,000 in special COVID-19 grants to help support our local nonprofits that aid individuals and families struggling due to the COVID-19 pandemic.</t>
  </si>
  <si>
    <t xml:space="preserve">Having funds to purchase equipment and or training needed to provide access to internet and hardware to facilitate online or virtual services.  The funds to help purchase or access the needed PPE for nonprofit and school staff members so they can provide in person instruction or help when services cannot be done online or virtually.  </t>
  </si>
  <si>
    <t>More free and or mandatory mental health access online or via phone.  Provide every household with access to a chrome book and internet service.  For the homeless, internet hotspots and chrome books.</t>
  </si>
  <si>
    <t>Wayzata Public Schools</t>
  </si>
  <si>
    <t>Remsing</t>
  </si>
  <si>
    <t>jody.remsing@wayzataschools.org</t>
  </si>
  <si>
    <t>Adult basic education,Preschool/school readiness,Literacy services for English language learners,K-12 school-based,K-12 out-of-school</t>
  </si>
  <si>
    <t>hotspot distribution to famlies in need</t>
  </si>
  <si>
    <t>Additional prepareation time.</t>
  </si>
  <si>
    <t>Less kindergarten students in our district for the 2020-21 school year.</t>
  </si>
  <si>
    <t>Distribution of devices and hotspots was very helpful.  Teachers have worked hard to walk paretns and students through use of devices.  Feedback from parents on what has been difficult to navigate, making changes in those areas.</t>
  </si>
  <si>
    <t>Our district is doing well in this regard.</t>
  </si>
  <si>
    <t>MORE Empowerment</t>
  </si>
  <si>
    <t>Kim-Lowe</t>
  </si>
  <si>
    <t>Education Program Director/ESL Instructor</t>
  </si>
  <si>
    <t>lkim-lowe@more-empowerment.org</t>
  </si>
  <si>
    <t>In March, we began a laptop lending program to distribute old classroom laptops to all students. This program continues as students join our classes. Recently, we have begun a hotspot lending program to help our participants most in need of reliable internet. Since March, we have used Northstar units as well as virtual classroom and 1-on-1 assistance to help students with digital literacy development. All of these programs are ongoing.</t>
  </si>
  <si>
    <t>We have used volunteers in many ways to assist in remote learning. As needed, we use volunteers to work one-on-one with students on reading and writing skills, digital literacy, and assisting by phone to help access our virtual classroom. Volunteers also participate in our classes to lead small and large group activities in breakout rooms and our main classroom.</t>
  </si>
  <si>
    <t>It would be helpful to have step-by-step guides to all the major video conferencing tools and the most relevant in-application tools for both teacher and volunteers.</t>
  </si>
  <si>
    <t>We have reduced out number of weekly class hours. As we have done this, student participation has been more consistent, though total hours are about the same.</t>
  </si>
  <si>
    <t>Our laptop and hotspot lending programs have been very successful in helping our students access both our classes and recreational internet use. Our shift to remote instruction has also worked very well in keeping current students consistently engaged in our classes.</t>
  </si>
  <si>
    <t>I would like to provide all of our students with a hotspot and consistent 1-on-1 coaching through digital literacy topics and issues. I would also provide guides to each relevant tool/piece of hardware in multiple languages.</t>
  </si>
  <si>
    <t>Learn about Literacy Minnesotaâ€™s tutor training and volunteer referral services for Adult Basic Education programs,Sign up for Literacy Minnesota's Literacy Advocacy Alerts</t>
  </si>
  <si>
    <t>South St. Paul Public Schools</t>
  </si>
  <si>
    <t>Starkman</t>
  </si>
  <si>
    <t>Assistant Director of Special Services and Learning</t>
  </si>
  <si>
    <t>tstarkman@sspps.org</t>
  </si>
  <si>
    <t>Adult basic education,Parent/caregiver education,Preschool/school readiness,Literacy services for English language learners,K-12 school-based,K-12 out-of-school</t>
  </si>
  <si>
    <t>English language learners,Native American/Indigenous people,African American/Black people,Asian American/Pacific Islander people,Hispanic/Latino/a/x people,White people,People in poverty,People who are unemployed,Native English speakers,People experiencing homelessness,People with disabilities,Veterans</t>
  </si>
  <si>
    <t>20%??</t>
  </si>
  <si>
    <t>All of our students have a one to one device</t>
  </si>
  <si>
    <t>We have many more students being home schooled</t>
  </si>
  <si>
    <t>Our Tech Team has provided support and learning opportunities.</t>
  </si>
  <si>
    <t>Mid-Minnesota Development Commission</t>
  </si>
  <si>
    <t>Eric</t>
  </si>
  <si>
    <t>Day</t>
  </si>
  <si>
    <t>eric.day@mmrdc.org</t>
  </si>
  <si>
    <t>Kandiyohi County,McLeod County,Meeker County,Renville County</t>
  </si>
  <si>
    <t>Regional Development Commission (RDC) 
- Community and Economic Development</t>
  </si>
  <si>
    <t>Big Lake Schools</t>
  </si>
  <si>
    <t>Bernard</t>
  </si>
  <si>
    <t>Executive Director of Teaching and Learning</t>
  </si>
  <si>
    <t>d.bernard@biglakeschools.org</t>
  </si>
  <si>
    <t>Sherburne County</t>
  </si>
  <si>
    <t>Shifted to remote (digital/distance learning/virtual) programming and services,Added services,Reduced services,Shut down services,Closed physical location,Provided hybrid in-person and remote programming and services</t>
  </si>
  <si>
    <t>10 families</t>
  </si>
  <si>
    <t>3,000 students (went to 1:1)</t>
  </si>
  <si>
    <t>We provided hotspots for some families experiencing homelessness and others with poor internet connections. We surveyed all families to ensure all families had devices. We then purchased additional devices for this current year so that we have a 1:1 device deployment in place</t>
  </si>
  <si>
    <t>I would say they are becoming more equipped. They are on their way to becoming more comfortable and proficient.</t>
  </si>
  <si>
    <t>We have seen a decrease in enrollment due in part to kindergarten students not starting this fall and because of an increase in families homeschooling.</t>
  </si>
  <si>
    <t>We prioritized providing digital resources for families to ensure all students could be connected/engaged.</t>
  </si>
  <si>
    <t>Provide more training for teachers and more time for them to plan. They are working so incredibly hard, especially with managing multi-model delivery and additional safety precautions.</t>
  </si>
  <si>
    <t>Clinton-Graceville-Beardsley Schools</t>
  </si>
  <si>
    <t>Jean</t>
  </si>
  <si>
    <t>Costello</t>
  </si>
  <si>
    <t>Title I/Special Education Teacher</t>
  </si>
  <si>
    <t>jcostello@graceville.k12.mn.us</t>
  </si>
  <si>
    <t>Big Stone County</t>
  </si>
  <si>
    <t>English language learners,White people,People in poverty,Native English speakers,People with disabilities</t>
  </si>
  <si>
    <t>Members of our community who live in poverty have unmet needs because of the lack of internet services in the rural area.</t>
  </si>
  <si>
    <t>&gt;20</t>
  </si>
  <si>
    <t>We have provided hot spots to some of our families so that they are able to have internet access.  We have provided roughly 250 students with devices at home that allow them to access the virtual learning that is part of our distance learning.</t>
  </si>
  <si>
    <t>The middle/high school students use Google classroom and Schoology. In the K-5 building, we could use training on these tools so that all our students were using one platform, making it easier for parents to work with their children at home.</t>
  </si>
  <si>
    <t>Some teachers were not well-versed in technology. But, we were basically 'forced' to learn it in March 2020. Moving to distance learning this year has been a much easier transition for staff, students, and parents as a result.</t>
  </si>
  <si>
    <t xml:space="preserve">Staff to help all students who need assistance would be awesome. Funding to buy additional devices to use at home for all students would be very helpful.  </t>
  </si>
  <si>
    <t>Douglas County Library</t>
  </si>
  <si>
    <t>Dawn</t>
  </si>
  <si>
    <t>Dailey</t>
  </si>
  <si>
    <t>ddailey@douglascountylibrary.org</t>
  </si>
  <si>
    <t>Douglas County</t>
  </si>
  <si>
    <t>English language learners,Native American/Indigenous people,African American/Black people,Hispanic/Latino/a/x people,White people,People in poverty,People who are unemployed,People experiencing homelessness,People with disabilities,Veterans</t>
  </si>
  <si>
    <t xml:space="preserve">SWe offer hot spots and show members of the community how to access our online databases including hoopla and libby. </t>
  </si>
  <si>
    <t xml:space="preserve">No in person programming since March 2020. Our program numbers dropped substantially. </t>
  </si>
  <si>
    <t>Martin County Library</t>
  </si>
  <si>
    <t>Trushenski</t>
  </si>
  <si>
    <t>jtrushenski@tds.lib.mn.us</t>
  </si>
  <si>
    <t>Martin County</t>
  </si>
  <si>
    <t>Parent/caregiver education,Digital literacy services,Family literacy,Preschool/school readiness,K-12 out-of-school</t>
  </si>
  <si>
    <t>Hotspot distribution, sharing hotspots with schools. Providing wifi outside our buildings, providing Internet inside our buildings</t>
  </si>
  <si>
    <t>Butterfield-Odin Public School</t>
  </si>
  <si>
    <t>LUCIA</t>
  </si>
  <si>
    <t>BECKENDORF</t>
  </si>
  <si>
    <t>EL Lead Teacher/Coordinator</t>
  </si>
  <si>
    <t>lbeckendorf@isd836.org</t>
  </si>
  <si>
    <t>Watonwan County</t>
  </si>
  <si>
    <t>English language learners,Immigrants and/or refugees,Native American/Indigenous people,Asian American/Pacific Islander people,Hispanic/Latino/a/x people,White people,People in poverty,Native English speakers,People with disabilities</t>
  </si>
  <si>
    <t>Our families have a lack of services with no internet access in the community. The companies that do serve our area have a spotty service. We lack devices for K-2nd. Our school has purchased 1 device per student in 3-12. However, when devices have problems we don't have the equipment to replace them. Our elementary teachers don't have cameras to provide virtual online access to our DL that would be synchronous with their class. Our teachers have to make separate recordings for DL.</t>
  </si>
  <si>
    <t>Hotspots issued to students who are distance learners</t>
  </si>
  <si>
    <t>Provided 153 chromebooks for 3-12 grade and about 10 hotspots</t>
  </si>
  <si>
    <t>Chromebooks have been distributed to all students in 3-12 with the first week covering the apps to be used this school year. The hotspots have been given to those who opted for Distance Learning and had no access to internet at their farm sites. Families that have had transitional DL due to COVID-like symptoms have been issued hotspots as needed and returned when isolation ends.</t>
  </si>
  <si>
    <t>Training on how to provide dual service for those in the room and those connecting as DL's. We need equipment to be able to do simultaneous virtual learning rather than videos.</t>
  </si>
  <si>
    <t>Our participation has decreased and continues to be impacted by the isolation period once a student presents symptoms.</t>
  </si>
  <si>
    <t>Our organization purchased additional devices for students to be able to access course materials online via google classroom and schoology.</t>
  </si>
  <si>
    <t>Devices, smartboards and cameras need to be increased in every classroom for equitable engagement for all students. 
Increase in staff to provide the material to a smaller group of students.</t>
  </si>
  <si>
    <t>Quantum STEAM Academy</t>
  </si>
  <si>
    <t>Mahrous</t>
  </si>
  <si>
    <t>Kandil</t>
  </si>
  <si>
    <t>mkandil@qsteamacademy.org</t>
  </si>
  <si>
    <t>English language learners,Immigrants and/or refugees,African American/Black people,Hispanic/Latino/a/x people,People in poverty,Native English speakers,People with disabilities</t>
  </si>
  <si>
    <t>Students of color and immigrant students</t>
  </si>
  <si>
    <t>69 students</t>
  </si>
  <si>
    <t>we provided laptops and chromebooks to students</t>
  </si>
  <si>
    <t xml:space="preserve">I believe that staff needs to be trained on what best platform to be used, what equipment needed for such platform. Unfortunately schools left to decided its own program and had to learn through the process what works and what not. </t>
  </si>
  <si>
    <t xml:space="preserve">I believe COVID-19 caused a lot of challenges and to schools like us. in fact one of the challenges is the "instability" in enrollment and continuous changes  of parents choices of schools. </t>
  </si>
  <si>
    <t xml:space="preserve">We did not have our devices we ordered in July 2020 and purchased until this date of Nov 2nd.  We searched for used devises which required a lot of maintenance and challenges. </t>
  </si>
  <si>
    <t xml:space="preserve">making sure that every students has a devise for accessing digital learning'
making sure that we subscribe for online curriculum
</t>
  </si>
  <si>
    <t>I wish if we can have a program for staff training for the best platform to provide instruction digitally. 
I wish if if we can have a program to educate and train parents on digital learning to be our partner in education and instruction rather than support their students only</t>
  </si>
  <si>
    <t>Cannon Falls Library</t>
  </si>
  <si>
    <t>Nicole</t>
  </si>
  <si>
    <t>nmiller@selco.info</t>
  </si>
  <si>
    <t>Adult basic education,Digital literacy services,Family literacy,Preschool/school readiness</t>
  </si>
  <si>
    <t>People with mental illness and people without access to internet</t>
  </si>
  <si>
    <t>Has anything worked well? We have hotspots to loan, and they're being used. We can't reach everyone, though.</t>
  </si>
  <si>
    <t>Computer carrels outside or in bubbles outside and citywide access to wifi</t>
  </si>
  <si>
    <t>University of Wisconsin-Madison</t>
  </si>
  <si>
    <t>Christopher</t>
  </si>
  <si>
    <t xml:space="preserve"> Stark</t>
  </si>
  <si>
    <t xml:space="preserve">Community &amp; Economic Development Educator </t>
  </si>
  <si>
    <t>christopher.stark@wisc.edu</t>
  </si>
  <si>
    <t xml:space="preserve">Community and Economic development assistance </t>
  </si>
  <si>
    <t>Native American/Indigenous people,White people,People in poverty</t>
  </si>
  <si>
    <t xml:space="preserve">Those in poverty in rural areas; That also applies to Native American people </t>
  </si>
  <si>
    <t>Partnered with community organizations and/or businesses,Other</t>
  </si>
  <si>
    <t xml:space="preserve">Grants for Broadband, strategic plans at the local level for improved fiber and wireless deployment, provided ZOOM services. </t>
  </si>
  <si>
    <t xml:space="preserve">This is dependent upon WHICH school district, some are well-prepared and have trained the teachers, others perhaps not as well. Finally, some school districts lack the broadband infrastructure to be able to provide remote learning.  </t>
  </si>
  <si>
    <t xml:space="preserve">NO change, but having less face to face contact has been an adjustment. If not careful, at times you can be forgotten. </t>
  </si>
  <si>
    <t xml:space="preserve">Continuously saying and emphasizing that broadband deployment is currently a work of inequity. </t>
  </si>
  <si>
    <t xml:space="preserve">Increase fiber deployment and train the trainers in the use of digital devices. </t>
  </si>
  <si>
    <t>LCTN</t>
  </si>
  <si>
    <t>Pete</t>
  </si>
  <si>
    <t>Royer</t>
  </si>
  <si>
    <t>CIO</t>
  </si>
  <si>
    <t>pete@lctn.k12.mn.us</t>
  </si>
  <si>
    <t>McLeod County,Meeker County</t>
  </si>
  <si>
    <t>PSEO students have chosen to go to college than deal with distance learning in high schools</t>
  </si>
  <si>
    <t>Gateway Stem Academy</t>
  </si>
  <si>
    <t>Fellows</t>
  </si>
  <si>
    <t>fellowse@gatewaystemacademy.org</t>
  </si>
  <si>
    <t>English language learners,Immigrants and/or refugees,African American/Black people,White people,People in poverty,People who are unemployed,Native English speakers,People experiencing homelessness,People with disabilities</t>
  </si>
  <si>
    <t xml:space="preserve">Families with students that are participating in distancing learning. This is not target a particular sector of people but rather all families that have students participating in distance learning. </t>
  </si>
  <si>
    <t xml:space="preserve">The school has partnered with local internet providers to insure families could access broadband internet service. </t>
  </si>
  <si>
    <t xml:space="preserve">Volunteer have contacted families at their homes to make sure they are accessing academic content, assisting with procedures on how to complete content, and also helping families learn how to access video conferencing tools. </t>
  </si>
  <si>
    <t xml:space="preserve">The training needs to focus on how to teach both in-person and distance learning students simultaneously in all content areas. </t>
  </si>
  <si>
    <t>Enrollment for school has increased approximately 20% in enrollment from Marcch 2020 to September 2020.</t>
  </si>
  <si>
    <t xml:space="preserve">Offereing in-person afterschool learning for distance learners from 5:00 -6:30 two days a week. This allows students to receive educational support while also respecting the health concerns of families of exposure to Covid in large groups. </t>
  </si>
  <si>
    <t>I would create a flipped classroom that would have parellel content and resources for in-person and distance learning. Increasing staffing so we could assign 10 students to 1 staff person as their contact througout the school year (creating pods)</t>
  </si>
  <si>
    <t>Lincoln Elementary School Hibbing School District</t>
  </si>
  <si>
    <t>Derek</t>
  </si>
  <si>
    <t>Gabardi</t>
  </si>
  <si>
    <t>Assistant Principal</t>
  </si>
  <si>
    <t>derek.gabardi@isd701.org</t>
  </si>
  <si>
    <t>English language learners,People who are incarcerated,Native American/Indigenous people,African American/Black people,Asian American/Pacific Islander people,Hispanic/Latino/a/x people,White people,People in poverty,People who are unemployed,People experiencing homelessness,People with disabilities,Veterans</t>
  </si>
  <si>
    <t>All students receive devices</t>
  </si>
  <si>
    <t>Taught in school</t>
  </si>
  <si>
    <t>Breckenridge Public Schools</t>
  </si>
  <si>
    <t>Beech</t>
  </si>
  <si>
    <t>Secretary</t>
  </si>
  <si>
    <t>218-643-6681</t>
  </si>
  <si>
    <t>beechg@breckenridge.k12.mn.us</t>
  </si>
  <si>
    <t>Adult basic education,Preschool/school readiness,K-12 school-based,K-12 out-of-school</t>
  </si>
  <si>
    <t>Our students who are enrolled in our Virtual Academy and students who are out with covid or family members with covid have received a Chromebook to use at home.</t>
  </si>
  <si>
    <t>Our staff is using See Saw, Google Meets and Edmentum to access students and families.</t>
  </si>
  <si>
    <t>Last spring we worked with Midcontinent and Red River Communications to help families access internet if they did not have any services.  There were still some families that had poor service.</t>
  </si>
  <si>
    <t>Le Sueur County Human Services</t>
  </si>
  <si>
    <t>Rynda</t>
  </si>
  <si>
    <t>Human Services Director</t>
  </si>
  <si>
    <t>507-357-8515</t>
  </si>
  <si>
    <t>srynda@co.le-sueur.mn.us</t>
  </si>
  <si>
    <t>Le Sueur County</t>
  </si>
  <si>
    <t>Job training/workforce readiness,Parent/caregiver education,Digital literacy services</t>
  </si>
  <si>
    <t>Seniors who are isolated in rural areas</t>
  </si>
  <si>
    <t xml:space="preserve">Our county has used CARES Act-CRF dollars to support community members in need with digital equity.  We have provided outreach in English and Spanish with the opportunity to apply to get free Chromebook, internet access and training.  </t>
  </si>
  <si>
    <t>I think it has been extremely stressful for teachers for provide hybrid learning and all of the extra communications from what we've heard.  I think they can do it, but just need more resources and support.   They might need some "assistants" or tech savvy students as "tech champions" to be mentors to other students/families?</t>
  </si>
  <si>
    <t>We will continue to see the impact of the pandemic on people applying for public assistance resources and community supports as we approach the winter months.</t>
  </si>
  <si>
    <t>The county and schools have done an amazing job at getting additional WiFi options placed around the county to increase the reach of broadband services.  Using CARES Act-CRF funds to give this a priority has been amazing and offering free devices, connections and training to those in need has been so helpful!</t>
  </si>
  <si>
    <t>Hire a full time tech support person available as a resource to our countywide needs.  Suggest the schools offer more "homework hotline" type resources for students and parents who struggle with distant learning.  Increase the type of technology offered and community-wide trainings.</t>
  </si>
  <si>
    <t>Department of Iron Range Resources &amp; Rehabilitation</t>
  </si>
  <si>
    <t>Whitney</t>
  </si>
  <si>
    <t>Ridlon</t>
  </si>
  <si>
    <t>Community Development Representative</t>
  </si>
  <si>
    <t>whitney.ridlon@state.mn.us</t>
  </si>
  <si>
    <t>Aitkin County,Cook County,Crow Wing County,Itasca County,Lake County,St. Louis County</t>
  </si>
  <si>
    <t xml:space="preserve">The agency service area (most of NE MN outside of Duluth) still has 16,000 HH that do not have access to Internet at the State speed goal of 100/20. On top of that, there are significant HH that likely do not have access due to affordability. </t>
  </si>
  <si>
    <t xml:space="preserve">Over the past 5 years, agency investment in partnership with State and Federal funds have provided funding to providers to make broadband infrastructure to over 6,000 HH in NE MN. Most of these at speed capabale of exceeded that State of MN speed goal of 100/20. </t>
  </si>
  <si>
    <t>The agency partnered with the Blandin Foundation and PC's for people to distribute computers to 500 families, and provided public interet access to over 50 locations across NE MN.</t>
  </si>
  <si>
    <t>The agency partnered with the Blandin Foundation who has programming designed to do community engagement on broadband and technology use and implement projects to immediate respond to community needs. The partnership resulted in over 120 technology related projects including wifi on school buses, public access locations, technology assistance to small businesses, improved web presences, etc. the agency has funded community broadband feasibility studies which are helping to prove the market demand for broadband service, identify the costs, and work towards finding a provider and grant funds to fill the gap. However, broadband infrastructure projects are often funded and then not complete for 2 years out PLUS the providers can only build so much so fast....</t>
  </si>
  <si>
    <t xml:space="preserve">I would add that our rural communities and the areas surrounding them do not have the infrastructure in place to receive remote instruction. Again - 16,000 HH in NE MN do not have access at the 2026 speed goal (100/20). 12,000 do not have access at the 2022 speed goal (25/3). The pandemic has proven that you need at least 25/3 to have 2-3 people remotely working/learning. </t>
  </si>
  <si>
    <t xml:space="preserve">The agency partnership with Blandin Foundation began in 2018. If not for the work we had been doing we would have been even further behind. Since the pandemic, we have been continuing our existing partnership. </t>
  </si>
  <si>
    <t>1. Additional grant funds for broadband providers to expand (BUT PROJECTS MUST BE FUTURE ORIENTED - ie: provide 100/20 service). 2.  Increased coordination between the feds/state re: broadband projects and funding. 3. My dream would be for Community Technology Representatives that could help organizations, cities, townships make smarter technology decisions. IE: they often deal with a salesman and do not ask the right questions and end up with solutions not in direct alignment with their needs. IE: why are you paying more for an old DSL line when you could be getting a cheaper monthly rate plus better service via the fiber provider.</t>
  </si>
  <si>
    <t>ISD 191 School for Adults  Burnsville-Eagan-Savage</t>
  </si>
  <si>
    <t>Sellars</t>
  </si>
  <si>
    <t>952.707.4126</t>
  </si>
  <si>
    <t>jsellars@isd191.org</t>
  </si>
  <si>
    <t>Adult basic education,Job training/workforce readiness,Parent/caregiver education,Digital literacy services,Family literacy,Preschool/school readiness,Literacy services for English language learners,K-12 out-of-school</t>
  </si>
  <si>
    <t>500+</t>
  </si>
  <si>
    <t>hotspot distribution, grants for broadband, loaned devices for enrolled students.</t>
  </si>
  <si>
    <t>Zoom or Google Meet appointments with students and volunteers.</t>
  </si>
  <si>
    <t xml:space="preserve">Live streaming </t>
  </si>
  <si>
    <t>More students prefer online than in person for safety reasons.</t>
  </si>
  <si>
    <t>Device handout for enrolled students and hotspots.</t>
  </si>
  <si>
    <t>Reduce class sizes, 1-1 devices that had stylus and touchscreen capability, childcare so adults could attend classes.</t>
  </si>
  <si>
    <t>Aitkin Public Schools</t>
  </si>
  <si>
    <t>Stifter</t>
  </si>
  <si>
    <t>dstifter@isd1.org</t>
  </si>
  <si>
    <t>Aitkin County</t>
  </si>
  <si>
    <t>roughly 600 i-Pads &amp; Macbooks to PreK - 6th grade students. 7-12 were all ready 1:1 with Macbooks</t>
  </si>
  <si>
    <t>1200 + - all students, staff and families have had to learn more and do better with Digital Literacy skills</t>
  </si>
  <si>
    <t>several hot spots, identify locations where access can be found within our community</t>
  </si>
  <si>
    <t>We are better equipped now than we were in March, equipment wise we are equipped, have all the needed skills to be successful, not so much, we are still learning and growing in that area.
 Strategies for engagement online.</t>
  </si>
  <si>
    <t xml:space="preserve">At this point our students can attend in person, in March they did not have that option.  </t>
  </si>
  <si>
    <t>Going 1:1 K - 12.
Summer trainings for staff</t>
  </si>
  <si>
    <t>Every student would have working wifi.
More staff to support remote learners and teachers doing both in person and remote teaching.</t>
  </si>
  <si>
    <t>Eveleth Public Library</t>
  </si>
  <si>
    <t>Higgins</t>
  </si>
  <si>
    <t>218-744-7499</t>
  </si>
  <si>
    <t>eveleth.library.director@alslib.info</t>
  </si>
  <si>
    <t>Story time &amp; summer reading program</t>
  </si>
  <si>
    <t>English language learners,Native American/Indigenous people,White people,People in poverty,People who are unemployed,Native English speakers,People with disabilities</t>
  </si>
  <si>
    <t>Shut down services,Closed physical location,Other</t>
  </si>
  <si>
    <t>We did our summer reading program without a reading emphasis, dropping off activity kits only to households living within our city limits - no serving any of the families that use us who living in the surrounding area.</t>
  </si>
  <si>
    <t>None - our community was not allowed to access our WiFi during the shutdown</t>
  </si>
  <si>
    <t xml:space="preserve">Provide hotspots to all residents who don't have internet - provide computer classes for seniors &amp; tutoring where needed </t>
  </si>
  <si>
    <t>Muir Library</t>
  </si>
  <si>
    <t>Krienke</t>
  </si>
  <si>
    <t>libtfw@tds.lib.mn.us</t>
  </si>
  <si>
    <t>Digital literacy services,Family literacy,Preschool/school readiness</t>
  </si>
  <si>
    <t>People who have no access to internet or online ability</t>
  </si>
  <si>
    <t>We have 2 public computers available. We have 5 hotspots we loan out. We have a waiting list of around 7-10 patrons at all times.  We keep our WIFI on 24/7 so anyone can access it when needed. 
We have done some online programming for kids and adults. ( Science programs, trivia and author talks.</t>
  </si>
  <si>
    <t>We are a rural community of older patrons and of people who may not have access to Internet.  They are not interested in online programs and may not be able to attend.</t>
  </si>
  <si>
    <t xml:space="preserve">Our hotspot lending program is doing very well. </t>
  </si>
  <si>
    <t>More hotspots and more training for staff and patrons on how to use digital devices.</t>
  </si>
  <si>
    <t>Jane Goodall Environmental Sciences Academy</t>
  </si>
  <si>
    <t>Bot</t>
  </si>
  <si>
    <t>Advisor?Teacher</t>
  </si>
  <si>
    <t>cbot@jgesa.org</t>
  </si>
  <si>
    <t>White people</t>
  </si>
  <si>
    <t>All students get a chromebook</t>
  </si>
  <si>
    <t xml:space="preserve">You connectedt families with internet service providers. We are also looking into a program from T-Mobile to provide hotspots. </t>
  </si>
  <si>
    <t>Spring grove public library</t>
  </si>
  <si>
    <t>Dljohnson@selco.info</t>
  </si>
  <si>
    <t>Family literacy,Preschool/school readiness</t>
  </si>
  <si>
    <t>People who are incarcerated,African American/Black people,White people,People in poverty,People who are unemployed,Native English speakers,People experiencing homelessness,People with disabilities,Veterans</t>
  </si>
  <si>
    <t>Buy more downloadable audiobooks</t>
  </si>
  <si>
    <t>Royalton Public Schools</t>
  </si>
  <si>
    <t>Phelps</t>
  </si>
  <si>
    <t>superintendent@isd485.org</t>
  </si>
  <si>
    <t>Native American/Indigenous people,African American/Black people,Asian American/Pacific Islander people,Hispanic/Latino/a/x people,White people,People in poverty,People who are unemployed,Native English speakers,People experiencing homelessness,People with disabilities</t>
  </si>
  <si>
    <t>For those that do not have access either by hot spots, fiber, or dish, we are providing places to go to for participation. We are paying for the internet for several families that cannot afford it but have fiber optics available. Hot spots for those that do not.</t>
  </si>
  <si>
    <t>We provide as needed. Working within the school</t>
  </si>
  <si>
    <t>Parents that just don't want to do it even though they are home all day with their student.</t>
  </si>
  <si>
    <t>Multiple means to connect.</t>
  </si>
  <si>
    <t>Run fiber optics to every home in the district for high-speed internet assisting streaming. The Internet needs to be a right just like electricity a century ago.</t>
  </si>
  <si>
    <t>Intermediate District 287</t>
  </si>
  <si>
    <t xml:space="preserve">Merissa </t>
  </si>
  <si>
    <t>Russie</t>
  </si>
  <si>
    <t xml:space="preserve">EL Program Coordinator </t>
  </si>
  <si>
    <t xml:space="preserve">mgrussie@district287.org </t>
  </si>
  <si>
    <t>Job training/workforce readiness,Literacy services for English language learners,K-12 school-based,Other</t>
  </si>
  <si>
    <t>English language learners,Immigrants and/or refugees,People who are incarcerated,Native American/Indigenous people,African American/Black people,Asian American/Pacific Islander people,Hispanic/Latino/a/x people,White people,People in poverty,Native English speakers,People experiencing homelessness,People with disabilities</t>
  </si>
  <si>
    <t>Internet access,Device distribution,Other</t>
  </si>
  <si>
    <t>Hotspot distribution and all students receive(d) a device</t>
  </si>
  <si>
    <t xml:space="preserve">Supporting parents &amp; families-many teachers find it difficult to support families with technology and access to the devices and classes. </t>
  </si>
  <si>
    <t xml:space="preserve">Slight decrease in participants in the ALC programs. </t>
  </si>
  <si>
    <t xml:space="preserve">Ensuring all students have a device and a choice of an Ipad or chromebook has provided access to many. Additionally, all students (regardless of disability) have a personal device to use. </t>
  </si>
  <si>
    <t xml:space="preserve">In-home trainings on device use! With covid it is difficult, but many families could use that support. Additionally, in-house cultural liaisons who could support family needs. In-person childcare would also be useful for many families, even if that childcare is only during meetings. Lastly, a support 'hotline' in multiple languages for device support. </t>
  </si>
  <si>
    <t>Menahga Public School</t>
  </si>
  <si>
    <t>Wellen</t>
  </si>
  <si>
    <t>218.564.4141</t>
  </si>
  <si>
    <t>kwellen@menahga.k12.mn.us</t>
  </si>
  <si>
    <t>Wadena County</t>
  </si>
  <si>
    <t>Adult basic education,College courses,Preschool/school readiness,K-12 school-based</t>
  </si>
  <si>
    <t>Over 200 students changed to home school</t>
  </si>
  <si>
    <t>One to one devices K-12</t>
  </si>
  <si>
    <t>Stephen-Argyle Central</t>
  </si>
  <si>
    <t>Kuznia</t>
  </si>
  <si>
    <t xml:space="preserve">HS Principal/Athletic Director </t>
  </si>
  <si>
    <t>kkuznia@sac.k12.mn.us</t>
  </si>
  <si>
    <t>15+</t>
  </si>
  <si>
    <t>100 percent of our students</t>
  </si>
  <si>
    <t>Community based project</t>
  </si>
  <si>
    <t>Hot spots, provided laptops or ipads to 100% of our students</t>
  </si>
  <si>
    <t>Google Classroom, Zoom, multiple other formats to provide instruction</t>
  </si>
  <si>
    <t>Much better equipped now vs March in terms of high expectations</t>
  </si>
  <si>
    <t>Increased time and education to staff</t>
  </si>
  <si>
    <t>The addition of time is 100% the key</t>
  </si>
  <si>
    <t>Augsburg Fairview Academy</t>
  </si>
  <si>
    <t>Heidi</t>
  </si>
  <si>
    <t>heidi.anderson@afa.tc</t>
  </si>
  <si>
    <t xml:space="preserve">Through our allotted CARES funding, we have acquired enough refurbished Chromebooks for every student and 15 hotspots for students who do not have reliable internet access.  </t>
  </si>
  <si>
    <t>Prodeo Academy</t>
  </si>
  <si>
    <t>Dae</t>
  </si>
  <si>
    <t>Selcer</t>
  </si>
  <si>
    <t>EL Coordinator</t>
  </si>
  <si>
    <t>612-710-5045</t>
  </si>
  <si>
    <t>daeselcer@prodeoacademy.org</t>
  </si>
  <si>
    <t>English language learners,Immigrants and/or refugees,African American/Black people,Asian American/Pacific Islander people,Hispanic/Latino/a/x people,People in poverty,People with disabilities</t>
  </si>
  <si>
    <t>Hotspots, Chromebooks</t>
  </si>
  <si>
    <t>Phonemic awareness for remote instruction</t>
  </si>
  <si>
    <t>Wikstrom Telephone Co</t>
  </si>
  <si>
    <t>Brian</t>
  </si>
  <si>
    <t>Wikstrom</t>
  </si>
  <si>
    <t>bwikstrom@wiktel.com</t>
  </si>
  <si>
    <t>Kittson County</t>
  </si>
  <si>
    <t>Internet Provider</t>
  </si>
  <si>
    <t xml:space="preserve">We have added bandwidth capacity to households and aided schools in identifying students with </t>
  </si>
  <si>
    <t>More people needing internet to work from home.</t>
  </si>
  <si>
    <t>West Central Telephone Association</t>
  </si>
  <si>
    <t>Info@wcta.net</t>
  </si>
  <si>
    <t>Becker County,Cass County,Otter Tail County,Todd County,Wadena County</t>
  </si>
  <si>
    <t>Telecommunications provider</t>
  </si>
  <si>
    <t xml:space="preserve">Free service to students during lockdown </t>
  </si>
  <si>
    <t>Christensen Communications Company</t>
  </si>
  <si>
    <t>Brent</t>
  </si>
  <si>
    <t>Christensen</t>
  </si>
  <si>
    <t>Vice President/COO</t>
  </si>
  <si>
    <t>brentc@chriscomco.net</t>
  </si>
  <si>
    <t>Telecommunications Provider</t>
  </si>
  <si>
    <t>English language learners,White people,People in poverty</t>
  </si>
  <si>
    <t>Provided free internet for e-learning thru the end of the 2019-2020 school year.  Worked directly with the school district to ensure all students had access to the Internet.</t>
  </si>
  <si>
    <t>as a telecommunications provider, worked directly with the school district to ensure all students are connected to the Internet</t>
  </si>
  <si>
    <t>get Internet to those who are currently outside our current service territory.</t>
  </si>
  <si>
    <t>Type of org</t>
  </si>
  <si>
    <t>Non-profit</t>
  </si>
  <si>
    <t>Public/charter school/district</t>
  </si>
  <si>
    <t>Private school</t>
  </si>
  <si>
    <t>x</t>
  </si>
  <si>
    <t>Higher ed</t>
  </si>
  <si>
    <t>Urban &amp; Suburban</t>
  </si>
  <si>
    <t>Urban &amp; Rural</t>
  </si>
  <si>
    <t>Suburban &amp; Rural</t>
  </si>
  <si>
    <t>Financial Literacy
Wrap-around services</t>
  </si>
  <si>
    <t>No response</t>
  </si>
  <si>
    <t>Volunteers</t>
  </si>
  <si>
    <t>State:</t>
  </si>
  <si>
    <t>Public/charter</t>
  </si>
  <si>
    <t>Workforce</t>
  </si>
  <si>
    <t>Government</t>
  </si>
  <si>
    <t>Community:</t>
  </si>
  <si>
    <t>Type of programming</t>
  </si>
  <si>
    <t>Parent/caregiver education</t>
  </si>
  <si>
    <t>K-12 OST</t>
  </si>
  <si>
    <t>college courses</t>
  </si>
  <si>
    <t>Preschool/school readiness</t>
  </si>
  <si>
    <t>ELL</t>
  </si>
  <si>
    <t>ABE</t>
  </si>
  <si>
    <t>Digital literacy</t>
  </si>
  <si>
    <t>type of programming</t>
  </si>
  <si>
    <t>parent/caregiver education</t>
  </si>
  <si>
    <t>family literacy</t>
  </si>
  <si>
    <t>K-12 out-of-school-time</t>
  </si>
  <si>
    <t>job training/workforce readiness</t>
  </si>
  <si>
    <t>preschool/school readiness</t>
  </si>
  <si>
    <t>digital literacy</t>
  </si>
  <si>
    <t>Who do you serve?</t>
  </si>
  <si>
    <t>How org responded since COVID-19</t>
  </si>
  <si>
    <t>How helped participants access remote services?</t>
  </si>
  <si>
    <t>Partner with community orgs/businesses</t>
  </si>
  <si>
    <t>African American/Black people</t>
  </si>
  <si>
    <t>Immigrants/refugees</t>
  </si>
  <si>
    <t>Asian American/Pacific Islander</t>
  </si>
  <si>
    <t>Hispanic/Latino/a/x</t>
  </si>
  <si>
    <t>White</t>
  </si>
  <si>
    <t>Low-income</t>
  </si>
  <si>
    <t>Disabilities</t>
  </si>
  <si>
    <t>Homeless</t>
  </si>
  <si>
    <t>Native English speakers</t>
  </si>
  <si>
    <t>Northstar subscriber currently:</t>
  </si>
  <si>
    <t>Total non-MN</t>
  </si>
  <si>
    <t>Multi-select</t>
  </si>
  <si>
    <t>Type of organization</t>
  </si>
  <si>
    <t>MN Counties</t>
  </si>
  <si>
    <t>How much of a barrier?</t>
  </si>
  <si>
    <t>Follow up</t>
  </si>
  <si>
    <t>Participation change</t>
  </si>
  <si>
    <t>Volunteers and remote learning</t>
  </si>
  <si>
    <t>Equipped for instruction</t>
  </si>
  <si>
    <t>How many people helped</t>
  </si>
  <si>
    <t>Where located</t>
  </si>
  <si>
    <t>How responded since COVID-19</t>
  </si>
  <si>
    <t>Change in participation since COVID-19</t>
  </si>
  <si>
    <t>Subtotal responded</t>
  </si>
  <si>
    <t>Total</t>
  </si>
  <si>
    <t>Subtotal responses</t>
  </si>
  <si>
    <t>Sub-total responses</t>
  </si>
  <si>
    <t>Citizenship preparation</t>
  </si>
  <si>
    <t>Remote OR hybrid</t>
  </si>
  <si>
    <t>Closed physical location</t>
  </si>
  <si>
    <t>Shut down services</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</si>
</sst>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i/>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
    <xf numFmtId="0" fontId="0" fillId="0" borderId="0" xfId="0"/>
    <xf numFmtId="0" fontId="16" fillId="0" borderId="0" xfId="0" applyFont="1"/>
    <xf numFmtId="0" fontId="16" fillId="0" borderId="0" xfId="0" applyFont="1" applyAlignment="1">
      <alignment vertical="top"/>
    </xf>
    <xf numFmtId="0" fontId="0" fillId="0" borderId="0" xfId="0" applyAlignment="1">
      <alignment vertical="top"/>
    </xf>
    <xf numFmtId="22" fontId="0" fillId="0" borderId="0" xfId="0" applyNumberFormat="1" applyAlignment="1">
      <alignment vertical="top"/>
    </xf>
    <xf numFmtId="3" fontId="0" fillId="0" borderId="0" xfId="0" applyNumberFormat="1" applyAlignment="1">
      <alignment vertical="top"/>
    </xf>
    <xf numFmtId="16" fontId="0" fillId="0" borderId="0" xfId="0" applyNumberFormat="1" applyAlignment="1">
      <alignment vertical="top"/>
    </xf>
    <xf numFmtId="16" fontId="0" fillId="33" borderId="0" xfId="0" applyNumberFormat="1" applyFill="1" applyAlignment="1">
      <alignment vertical="top"/>
    </xf>
    <xf numFmtId="0" fontId="18" fillId="0" borderId="0" xfId="0" applyFont="1"/>
    <xf numFmtId="0" fontId="0" fillId="0" borderId="0" xfId="0" applyFont="1"/>
    <xf numFmtId="0" fontId="19" fillId="0" borderId="0" xfId="0"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X299"/>
  <sheetViews>
    <sheetView workbookViewId="0">
      <pane xSplit="1" ySplit="3" topLeftCell="AJ4" activePane="bottomRight" state="frozen"/>
      <selection pane="topRight" activeCell="B1" sqref="B1"/>
      <selection pane="bottomLeft" activeCell="A4" sqref="A4"/>
      <selection pane="bottomRight" activeCell="AK7" sqref="AK7"/>
    </sheetView>
  </sheetViews>
  <sheetFormatPr defaultRowHeight="14.5" x14ac:dyDescent="0.35"/>
  <cols>
    <col min="1" max="1" width="32.54296875" style="3" customWidth="1"/>
    <col min="2" max="3" width="8.7265625" style="3"/>
    <col min="4" max="4" width="18.08984375" style="3" customWidth="1"/>
    <col min="5" max="5" width="14.7265625" style="3" customWidth="1"/>
    <col min="6" max="6" width="17.1796875" style="3" customWidth="1"/>
    <col min="7" max="7" width="21.08984375" style="3" customWidth="1"/>
    <col min="8" max="16384" width="8.7265625" style="3"/>
  </cols>
  <sheetData>
    <row r="3" spans="1:50" s="2" customFormat="1" x14ac:dyDescent="0.35">
      <c r="A3" s="2" t="s">
        <v>0</v>
      </c>
      <c r="B3" s="2" t="s">
        <v>1</v>
      </c>
      <c r="C3" s="2" t="s">
        <v>2</v>
      </c>
      <c r="D3" s="2" t="s">
        <v>3</v>
      </c>
      <c r="E3" s="2" t="s">
        <v>4</v>
      </c>
      <c r="F3" s="2" t="s">
        <v>5</v>
      </c>
      <c r="G3" s="2" t="s">
        <v>6</v>
      </c>
      <c r="H3" s="2" t="s">
        <v>7</v>
      </c>
      <c r="I3" s="2" t="s">
        <v>8</v>
      </c>
      <c r="J3" s="2" t="s">
        <v>9</v>
      </c>
      <c r="K3" s="2" t="s">
        <v>10</v>
      </c>
      <c r="L3" s="2" t="s">
        <v>9</v>
      </c>
      <c r="M3" s="2" t="s">
        <v>11</v>
      </c>
      <c r="N3" s="2" t="s">
        <v>9</v>
      </c>
      <c r="O3" s="2" t="s">
        <v>12</v>
      </c>
      <c r="P3" s="2" t="s">
        <v>9</v>
      </c>
      <c r="Q3" s="2" t="s">
        <v>13</v>
      </c>
      <c r="R3" s="2" t="s">
        <v>9</v>
      </c>
      <c r="S3" s="2" t="s">
        <v>14</v>
      </c>
      <c r="T3" s="2" t="s">
        <v>15</v>
      </c>
      <c r="U3" s="2" t="s">
        <v>16</v>
      </c>
      <c r="V3" s="2" t="s">
        <v>9</v>
      </c>
      <c r="W3" s="2" t="s">
        <v>17</v>
      </c>
      <c r="X3" s="2" t="s">
        <v>18</v>
      </c>
      <c r="Y3" s="2" t="s">
        <v>19</v>
      </c>
      <c r="Z3" s="2" t="s">
        <v>20</v>
      </c>
      <c r="AA3" s="2" t="s">
        <v>21</v>
      </c>
      <c r="AB3" s="2" t="s">
        <v>22</v>
      </c>
      <c r="AC3" s="2" t="s">
        <v>23</v>
      </c>
      <c r="AD3" s="2" t="s">
        <v>24</v>
      </c>
      <c r="AE3" s="2" t="s">
        <v>25</v>
      </c>
      <c r="AF3" s="2" t="s">
        <v>26</v>
      </c>
      <c r="AG3" s="2" t="s">
        <v>27</v>
      </c>
      <c r="AH3" s="2" t="s">
        <v>28</v>
      </c>
      <c r="AI3" s="2" t="s">
        <v>29</v>
      </c>
      <c r="AJ3" s="2" t="s">
        <v>30</v>
      </c>
      <c r="AK3" s="2" t="s">
        <v>31</v>
      </c>
      <c r="AL3" s="2" t="s">
        <v>32</v>
      </c>
      <c r="AM3" s="2" t="s">
        <v>33</v>
      </c>
      <c r="AN3" s="2" t="s">
        <v>34</v>
      </c>
      <c r="AO3" s="2" t="s">
        <v>35</v>
      </c>
      <c r="AP3" s="2" t="s">
        <v>36</v>
      </c>
      <c r="AQ3" s="2" t="s">
        <v>37</v>
      </c>
      <c r="AR3" s="2" t="s">
        <v>9</v>
      </c>
      <c r="AS3" s="2" t="s">
        <v>38</v>
      </c>
      <c r="AT3" s="2" t="s">
        <v>39</v>
      </c>
      <c r="AU3" s="2" t="s">
        <v>40</v>
      </c>
      <c r="AV3" s="2" t="s">
        <v>41</v>
      </c>
      <c r="AW3" s="2" t="s">
        <v>41</v>
      </c>
      <c r="AX3" s="2" t="s">
        <v>42</v>
      </c>
    </row>
    <row r="4" spans="1:50" x14ac:dyDescent="0.35">
      <c r="A4" s="3" t="s">
        <v>43</v>
      </c>
      <c r="B4" s="3" t="s">
        <v>44</v>
      </c>
      <c r="C4" s="3" t="s">
        <v>45</v>
      </c>
      <c r="D4" s="3" t="s">
        <v>46</v>
      </c>
      <c r="E4" s="3">
        <v>4043690760</v>
      </c>
      <c r="F4" s="3" t="s">
        <v>47</v>
      </c>
      <c r="G4" s="4">
        <v>44158.391504629632</v>
      </c>
      <c r="H4" s="3" t="s">
        <v>48</v>
      </c>
      <c r="I4" s="3" t="s">
        <v>49</v>
      </c>
      <c r="M4" s="3" t="s">
        <v>50</v>
      </c>
      <c r="O4" s="3" t="s">
        <v>51</v>
      </c>
      <c r="Q4" s="3" t="s">
        <v>52</v>
      </c>
      <c r="S4" s="3" t="s">
        <v>53</v>
      </c>
      <c r="U4" s="3" t="s">
        <v>54</v>
      </c>
      <c r="W4" s="3" t="s">
        <v>55</v>
      </c>
    </row>
    <row r="5" spans="1:50" x14ac:dyDescent="0.35">
      <c r="A5" s="3" t="s">
        <v>56</v>
      </c>
      <c r="B5" s="3" t="s">
        <v>57</v>
      </c>
      <c r="C5" s="3" t="s">
        <v>58</v>
      </c>
      <c r="D5" s="3" t="s">
        <v>59</v>
      </c>
      <c r="E5" s="3">
        <v>7015539065</v>
      </c>
      <c r="F5" s="3" t="s">
        <v>60</v>
      </c>
      <c r="G5" s="4">
        <v>44158.391412037039</v>
      </c>
      <c r="H5" s="3" t="s">
        <v>61</v>
      </c>
      <c r="I5" s="3" t="s">
        <v>62</v>
      </c>
      <c r="M5" s="3" t="s">
        <v>63</v>
      </c>
      <c r="Q5" s="3" t="s">
        <v>64</v>
      </c>
      <c r="S5" s="3" t="s">
        <v>65</v>
      </c>
      <c r="T5" s="3" t="s">
        <v>66</v>
      </c>
      <c r="U5" s="3" t="s">
        <v>67</v>
      </c>
      <c r="W5" s="3" t="s">
        <v>68</v>
      </c>
      <c r="X5" s="3" t="s">
        <v>69</v>
      </c>
      <c r="Y5" s="3" t="s">
        <v>70</v>
      </c>
      <c r="AA5" s="3" t="s">
        <v>71</v>
      </c>
      <c r="AB5" s="3" t="s">
        <v>61</v>
      </c>
      <c r="AD5" s="3" t="s">
        <v>72</v>
      </c>
      <c r="AG5" s="3" t="s">
        <v>73</v>
      </c>
      <c r="AH5" s="3" t="s">
        <v>74</v>
      </c>
      <c r="AI5" s="3" t="s">
        <v>75</v>
      </c>
      <c r="AJ5" s="3" t="s">
        <v>76</v>
      </c>
      <c r="AK5" s="3" t="s">
        <v>75</v>
      </c>
      <c r="AL5" s="3" t="s">
        <v>76</v>
      </c>
      <c r="AM5" s="3" t="s">
        <v>76</v>
      </c>
      <c r="AN5" s="3" t="s">
        <v>75</v>
      </c>
      <c r="AO5" s="3" t="s">
        <v>75</v>
      </c>
      <c r="AP5" s="3" t="s">
        <v>75</v>
      </c>
    </row>
    <row r="6" spans="1:50" x14ac:dyDescent="0.35">
      <c r="A6" s="3" t="s">
        <v>77</v>
      </c>
      <c r="B6" s="3" t="s">
        <v>78</v>
      </c>
      <c r="C6" s="3" t="s">
        <v>79</v>
      </c>
      <c r="D6" s="3" t="s">
        <v>80</v>
      </c>
      <c r="E6" s="3" t="s">
        <v>81</v>
      </c>
      <c r="F6" s="3" t="s">
        <v>82</v>
      </c>
      <c r="G6" s="4">
        <v>44158.39130787037</v>
      </c>
      <c r="H6" s="3" t="s">
        <v>61</v>
      </c>
      <c r="I6" s="3" t="s">
        <v>83</v>
      </c>
      <c r="K6" s="3" t="s">
        <v>84</v>
      </c>
      <c r="M6" s="3" t="s">
        <v>85</v>
      </c>
      <c r="O6" s="3" t="s">
        <v>86</v>
      </c>
      <c r="Q6" s="3" t="s">
        <v>87</v>
      </c>
      <c r="S6" s="3" t="s">
        <v>88</v>
      </c>
      <c r="U6" s="3" t="s">
        <v>89</v>
      </c>
      <c r="W6" s="3" t="s">
        <v>18</v>
      </c>
      <c r="X6" s="3">
        <v>2</v>
      </c>
      <c r="AB6" s="3" t="s">
        <v>48</v>
      </c>
    </row>
    <row r="7" spans="1:50" x14ac:dyDescent="0.35">
      <c r="A7" s="3" t="s">
        <v>90</v>
      </c>
      <c r="B7" s="3" t="s">
        <v>91</v>
      </c>
      <c r="C7" s="3" t="s">
        <v>92</v>
      </c>
      <c r="D7" s="3" t="s">
        <v>93</v>
      </c>
      <c r="F7" s="3" t="s">
        <v>94</v>
      </c>
      <c r="G7" s="4">
        <v>44158.390798611108</v>
      </c>
      <c r="H7" s="3" t="s">
        <v>48</v>
      </c>
      <c r="I7" s="3" t="s">
        <v>37</v>
      </c>
      <c r="M7" s="3" t="s">
        <v>95</v>
      </c>
      <c r="O7" s="3" t="s">
        <v>96</v>
      </c>
      <c r="S7" s="3" t="s">
        <v>97</v>
      </c>
      <c r="U7" s="3" t="s">
        <v>54</v>
      </c>
      <c r="W7" s="3" t="s">
        <v>98</v>
      </c>
      <c r="Z7" s="3">
        <v>30</v>
      </c>
      <c r="AB7" s="3" t="s">
        <v>61</v>
      </c>
      <c r="AD7" s="3" t="s">
        <v>99</v>
      </c>
      <c r="AI7" s="3" t="s">
        <v>75</v>
      </c>
      <c r="AJ7" s="3" t="s">
        <v>75</v>
      </c>
      <c r="AK7" s="3" t="s">
        <v>100</v>
      </c>
      <c r="AL7" s="3" t="s">
        <v>101</v>
      </c>
      <c r="AM7" s="3" t="s">
        <v>101</v>
      </c>
      <c r="AN7" s="3" t="s">
        <v>101</v>
      </c>
      <c r="AO7" s="3" t="s">
        <v>101</v>
      </c>
      <c r="AP7" s="3" t="s">
        <v>101</v>
      </c>
      <c r="AW7" s="3" t="s">
        <v>102</v>
      </c>
    </row>
    <row r="8" spans="1:50" x14ac:dyDescent="0.35">
      <c r="A8" s="3" t="s">
        <v>103</v>
      </c>
      <c r="B8" s="3" t="s">
        <v>104</v>
      </c>
      <c r="C8" s="3" t="s">
        <v>105</v>
      </c>
      <c r="D8" s="3" t="s">
        <v>106</v>
      </c>
      <c r="F8" s="3" t="s">
        <v>107</v>
      </c>
      <c r="G8" s="4">
        <v>44158.390659722223</v>
      </c>
      <c r="H8" s="3" t="s">
        <v>48</v>
      </c>
      <c r="I8" s="3" t="s">
        <v>108</v>
      </c>
      <c r="M8" s="3" t="s">
        <v>109</v>
      </c>
      <c r="O8" s="3" t="s">
        <v>110</v>
      </c>
      <c r="Q8" s="3" t="s">
        <v>111</v>
      </c>
      <c r="S8" s="3" t="s">
        <v>112</v>
      </c>
      <c r="U8" s="3" t="s">
        <v>113</v>
      </c>
      <c r="W8" s="3" t="s">
        <v>55</v>
      </c>
      <c r="X8" s="3">
        <v>50</v>
      </c>
      <c r="Y8" s="3">
        <v>1400</v>
      </c>
      <c r="Z8" s="3">
        <v>200</v>
      </c>
      <c r="AA8" s="3" t="s">
        <v>114</v>
      </c>
      <c r="AB8" s="3" t="s">
        <v>61</v>
      </c>
      <c r="AD8" s="3" t="s">
        <v>99</v>
      </c>
      <c r="AF8" s="3" t="s">
        <v>115</v>
      </c>
      <c r="AG8" s="3" t="s">
        <v>73</v>
      </c>
      <c r="AH8" s="3" t="s">
        <v>116</v>
      </c>
      <c r="AI8" s="3" t="s">
        <v>100</v>
      </c>
      <c r="AJ8" s="3" t="s">
        <v>100</v>
      </c>
      <c r="AK8" s="3" t="s">
        <v>100</v>
      </c>
      <c r="AL8" s="3" t="s">
        <v>75</v>
      </c>
      <c r="AM8" s="3" t="s">
        <v>75</v>
      </c>
      <c r="AN8" s="3" t="s">
        <v>100</v>
      </c>
      <c r="AO8" s="3" t="s">
        <v>100</v>
      </c>
      <c r="AP8" s="3" t="s">
        <v>75</v>
      </c>
    </row>
    <row r="9" spans="1:50" x14ac:dyDescent="0.35">
      <c r="A9" s="3" t="s">
        <v>117</v>
      </c>
      <c r="B9" s="3" t="s">
        <v>118</v>
      </c>
      <c r="C9" s="3" t="s">
        <v>119</v>
      </c>
      <c r="D9" s="3" t="s">
        <v>120</v>
      </c>
      <c r="E9" s="3">
        <v>5076643524</v>
      </c>
      <c r="F9" s="3" t="s">
        <v>121</v>
      </c>
      <c r="G9" s="4">
        <v>44155.806354166663</v>
      </c>
      <c r="H9" s="3" t="s">
        <v>61</v>
      </c>
      <c r="I9" s="3" t="s">
        <v>83</v>
      </c>
      <c r="K9" s="3" t="s">
        <v>122</v>
      </c>
      <c r="M9" s="3" t="s">
        <v>50</v>
      </c>
      <c r="O9" s="3" t="s">
        <v>123</v>
      </c>
      <c r="Q9" s="3" t="s">
        <v>124</v>
      </c>
      <c r="S9" s="3" t="s">
        <v>125</v>
      </c>
      <c r="U9" s="3" t="s">
        <v>126</v>
      </c>
      <c r="W9" s="3" t="s">
        <v>55</v>
      </c>
      <c r="X9" s="3">
        <v>200</v>
      </c>
      <c r="Y9" s="3">
        <v>30</v>
      </c>
      <c r="Z9" s="3">
        <v>200</v>
      </c>
      <c r="AA9" s="3" t="s">
        <v>127</v>
      </c>
      <c r="AB9" s="3" t="s">
        <v>61</v>
      </c>
      <c r="AD9" s="3" t="s">
        <v>72</v>
      </c>
      <c r="AF9" s="3" t="s">
        <v>128</v>
      </c>
      <c r="AG9" s="3" t="s">
        <v>73</v>
      </c>
      <c r="AH9" s="3" t="s">
        <v>129</v>
      </c>
      <c r="AI9" s="3" t="s">
        <v>75</v>
      </c>
      <c r="AJ9" s="3" t="s">
        <v>100</v>
      </c>
      <c r="AK9" s="3" t="s">
        <v>75</v>
      </c>
      <c r="AL9" s="3" t="s">
        <v>75</v>
      </c>
      <c r="AM9" s="3" t="s">
        <v>75</v>
      </c>
      <c r="AN9" s="3" t="s">
        <v>75</v>
      </c>
      <c r="AO9" s="3" t="s">
        <v>75</v>
      </c>
      <c r="AP9" s="3" t="s">
        <v>75</v>
      </c>
      <c r="AQ9" s="3" t="s">
        <v>100</v>
      </c>
      <c r="AR9" s="3" t="s">
        <v>130</v>
      </c>
      <c r="AS9" s="3" t="s">
        <v>131</v>
      </c>
      <c r="AU9" s="3" t="s">
        <v>132</v>
      </c>
      <c r="AV9" s="3" t="s">
        <v>133</v>
      </c>
      <c r="AW9" s="3" t="s">
        <v>134</v>
      </c>
      <c r="AX9" s="3" t="s">
        <v>48</v>
      </c>
    </row>
    <row r="10" spans="1:50" x14ac:dyDescent="0.35">
      <c r="A10" s="3" t="s">
        <v>135</v>
      </c>
      <c r="B10" s="3" t="s">
        <v>136</v>
      </c>
      <c r="C10" s="3" t="s">
        <v>137</v>
      </c>
      <c r="D10" s="3" t="s">
        <v>138</v>
      </c>
      <c r="E10" s="3" t="s">
        <v>139</v>
      </c>
      <c r="F10" s="3" t="s">
        <v>140</v>
      </c>
      <c r="G10" s="4">
        <v>44154.673668981479</v>
      </c>
      <c r="H10" s="3" t="s">
        <v>61</v>
      </c>
      <c r="I10" s="3" t="s">
        <v>83</v>
      </c>
      <c r="K10" s="3" t="s">
        <v>122</v>
      </c>
      <c r="M10" s="3" t="s">
        <v>85</v>
      </c>
      <c r="O10" s="3" t="s">
        <v>141</v>
      </c>
      <c r="Q10" s="3" t="s">
        <v>64</v>
      </c>
      <c r="S10" s="3" t="s">
        <v>142</v>
      </c>
      <c r="U10" s="3" t="s">
        <v>143</v>
      </c>
      <c r="W10" s="3" t="s">
        <v>144</v>
      </c>
      <c r="X10" s="3">
        <v>2</v>
      </c>
      <c r="AA10" s="3" t="s">
        <v>145</v>
      </c>
      <c r="AB10" s="3" t="s">
        <v>61</v>
      </c>
      <c r="AD10" s="3" t="s">
        <v>72</v>
      </c>
      <c r="AG10" s="3" t="s">
        <v>146</v>
      </c>
      <c r="AI10" s="3" t="s">
        <v>75</v>
      </c>
      <c r="AJ10" s="3" t="s">
        <v>75</v>
      </c>
      <c r="AK10" s="3" t="s">
        <v>100</v>
      </c>
      <c r="AL10" s="3" t="s">
        <v>75</v>
      </c>
      <c r="AM10" s="3" t="s">
        <v>76</v>
      </c>
      <c r="AN10" s="3" t="s">
        <v>75</v>
      </c>
      <c r="AO10" s="3" t="s">
        <v>100</v>
      </c>
      <c r="AP10" s="3" t="s">
        <v>75</v>
      </c>
      <c r="AX10" s="3" t="s">
        <v>61</v>
      </c>
    </row>
    <row r="11" spans="1:50" x14ac:dyDescent="0.35">
      <c r="A11" s="3" t="s">
        <v>147</v>
      </c>
      <c r="B11" s="3" t="s">
        <v>148</v>
      </c>
      <c r="C11" s="3" t="s">
        <v>149</v>
      </c>
      <c r="D11" s="3" t="s">
        <v>150</v>
      </c>
      <c r="E11" s="3">
        <v>5073044007</v>
      </c>
      <c r="F11" s="3" t="s">
        <v>151</v>
      </c>
      <c r="G11" s="4">
        <v>44153.69122685185</v>
      </c>
      <c r="H11" s="3" t="s">
        <v>61</v>
      </c>
      <c r="I11" s="3" t="s">
        <v>83</v>
      </c>
      <c r="K11" s="3" t="s">
        <v>152</v>
      </c>
      <c r="M11" s="3" t="s">
        <v>109</v>
      </c>
      <c r="O11" s="3" t="s">
        <v>153</v>
      </c>
      <c r="Q11" s="3" t="s">
        <v>154</v>
      </c>
      <c r="S11" s="3" t="s">
        <v>155</v>
      </c>
      <c r="T11" s="3" t="s">
        <v>156</v>
      </c>
      <c r="U11" s="3" t="s">
        <v>157</v>
      </c>
      <c r="W11" s="3" t="s">
        <v>158</v>
      </c>
      <c r="Z11" s="3" t="s">
        <v>159</v>
      </c>
      <c r="AA11" s="3" t="s">
        <v>160</v>
      </c>
      <c r="AB11" s="3" t="s">
        <v>61</v>
      </c>
      <c r="AD11" s="3" t="s">
        <v>72</v>
      </c>
      <c r="AF11" s="3" t="s">
        <v>161</v>
      </c>
      <c r="AG11" s="3" t="s">
        <v>146</v>
      </c>
      <c r="AI11" s="3" t="s">
        <v>75</v>
      </c>
      <c r="AJ11" s="3" t="s">
        <v>75</v>
      </c>
      <c r="AK11" s="3" t="s">
        <v>75</v>
      </c>
      <c r="AL11" s="3" t="s">
        <v>75</v>
      </c>
      <c r="AM11" s="3" t="s">
        <v>101</v>
      </c>
      <c r="AN11" s="3" t="s">
        <v>101</v>
      </c>
      <c r="AO11" s="3" t="s">
        <v>101</v>
      </c>
      <c r="AP11" s="3" t="s">
        <v>75</v>
      </c>
      <c r="AS11" s="3" t="s">
        <v>162</v>
      </c>
      <c r="AT11" s="3" t="s">
        <v>163</v>
      </c>
      <c r="AV11" s="3" t="s">
        <v>164</v>
      </c>
      <c r="AW11" s="3" t="s">
        <v>165</v>
      </c>
      <c r="AX11" s="3" t="s">
        <v>48</v>
      </c>
    </row>
    <row r="12" spans="1:50" x14ac:dyDescent="0.35">
      <c r="A12" s="3" t="s">
        <v>166</v>
      </c>
      <c r="B12" s="3" t="s">
        <v>167</v>
      </c>
      <c r="C12" s="3" t="s">
        <v>168</v>
      </c>
      <c r="E12" s="3">
        <v>5075294447</v>
      </c>
      <c r="F12" s="3" t="s">
        <v>169</v>
      </c>
      <c r="G12" s="4">
        <v>44153.62127314815</v>
      </c>
      <c r="H12" s="3" t="s">
        <v>61</v>
      </c>
      <c r="I12" s="3" t="s">
        <v>83</v>
      </c>
      <c r="K12" s="3" t="s">
        <v>170</v>
      </c>
      <c r="M12" s="3" t="s">
        <v>109</v>
      </c>
      <c r="O12" s="3" t="s">
        <v>171</v>
      </c>
      <c r="Q12" s="3" t="s">
        <v>64</v>
      </c>
      <c r="S12" s="3" t="s">
        <v>112</v>
      </c>
      <c r="T12" s="3" t="s">
        <v>172</v>
      </c>
      <c r="U12" s="3" t="s">
        <v>173</v>
      </c>
      <c r="W12" s="3" t="s">
        <v>55</v>
      </c>
      <c r="X12" s="3" t="s">
        <v>174</v>
      </c>
      <c r="Y12" s="3" t="s">
        <v>174</v>
      </c>
      <c r="Z12" s="3" t="s">
        <v>174</v>
      </c>
      <c r="AA12" s="3" t="s">
        <v>175</v>
      </c>
      <c r="AB12" s="3" t="s">
        <v>61</v>
      </c>
      <c r="AD12" s="3" t="s">
        <v>176</v>
      </c>
      <c r="AF12" s="3" t="s">
        <v>177</v>
      </c>
      <c r="AG12" s="3" t="s">
        <v>73</v>
      </c>
      <c r="AH12" s="3" t="s">
        <v>178</v>
      </c>
      <c r="AI12" s="3" t="s">
        <v>100</v>
      </c>
      <c r="AJ12" s="3" t="s">
        <v>100</v>
      </c>
      <c r="AK12" s="3" t="s">
        <v>100</v>
      </c>
      <c r="AL12" s="3" t="s">
        <v>100</v>
      </c>
      <c r="AM12" s="3" t="s">
        <v>100</v>
      </c>
      <c r="AN12" s="3" t="s">
        <v>100</v>
      </c>
      <c r="AO12" s="3" t="s">
        <v>100</v>
      </c>
      <c r="AP12" s="3" t="s">
        <v>100</v>
      </c>
      <c r="AS12" s="3" t="s">
        <v>179</v>
      </c>
      <c r="AT12" s="3" t="s">
        <v>180</v>
      </c>
      <c r="AV12" s="3" t="s">
        <v>133</v>
      </c>
      <c r="AW12" s="3" t="s">
        <v>165</v>
      </c>
      <c r="AX12" s="3" t="s">
        <v>48</v>
      </c>
    </row>
    <row r="13" spans="1:50" x14ac:dyDescent="0.35">
      <c r="A13" s="3" t="s">
        <v>181</v>
      </c>
      <c r="B13" s="3" t="s">
        <v>182</v>
      </c>
      <c r="C13" s="3" t="s">
        <v>183</v>
      </c>
      <c r="D13" s="3" t="s">
        <v>184</v>
      </c>
      <c r="F13" s="3" t="s">
        <v>185</v>
      </c>
      <c r="G13" s="4">
        <v>44153.576354166667</v>
      </c>
      <c r="H13" s="3" t="s">
        <v>61</v>
      </c>
      <c r="I13" s="3" t="s">
        <v>83</v>
      </c>
      <c r="K13" s="3" t="s">
        <v>186</v>
      </c>
      <c r="M13" s="3" t="s">
        <v>85</v>
      </c>
      <c r="O13" s="3" t="s">
        <v>187</v>
      </c>
      <c r="Q13" s="3" t="s">
        <v>124</v>
      </c>
      <c r="S13" s="3" t="s">
        <v>188</v>
      </c>
      <c r="U13" s="3" t="s">
        <v>189</v>
      </c>
      <c r="W13" s="3" t="s">
        <v>68</v>
      </c>
      <c r="X13" s="3" t="s">
        <v>190</v>
      </c>
      <c r="Y13" s="3" t="s">
        <v>191</v>
      </c>
      <c r="AA13" s="3" t="s">
        <v>192</v>
      </c>
      <c r="AB13" s="3" t="s">
        <v>61</v>
      </c>
      <c r="AD13" s="3" t="s">
        <v>193</v>
      </c>
      <c r="AF13" s="3" t="s">
        <v>194</v>
      </c>
      <c r="AG13" s="3" t="s">
        <v>195</v>
      </c>
      <c r="AI13" s="3" t="s">
        <v>100</v>
      </c>
      <c r="AJ13" s="3" t="s">
        <v>75</v>
      </c>
      <c r="AK13" s="3" t="s">
        <v>100</v>
      </c>
      <c r="AL13" s="3" t="s">
        <v>75</v>
      </c>
      <c r="AM13" s="3" t="s">
        <v>76</v>
      </c>
      <c r="AN13" s="3" t="s">
        <v>75</v>
      </c>
      <c r="AO13" s="3" t="s">
        <v>100</v>
      </c>
      <c r="AP13" s="3" t="s">
        <v>75</v>
      </c>
      <c r="AS13" s="3" t="s">
        <v>196</v>
      </c>
      <c r="AT13" s="3" t="s">
        <v>197</v>
      </c>
      <c r="AX13" s="3" t="s">
        <v>61</v>
      </c>
    </row>
    <row r="14" spans="1:50" x14ac:dyDescent="0.35">
      <c r="A14" s="3" t="s">
        <v>198</v>
      </c>
      <c r="B14" s="3" t="s">
        <v>199</v>
      </c>
      <c r="C14" s="3" t="s">
        <v>200</v>
      </c>
      <c r="D14" s="3" t="s">
        <v>201</v>
      </c>
      <c r="E14" s="3">
        <v>5074187520</v>
      </c>
      <c r="F14" s="3" t="s">
        <v>202</v>
      </c>
      <c r="G14" s="4">
        <v>44153.515717592592</v>
      </c>
      <c r="H14" s="3" t="s">
        <v>61</v>
      </c>
      <c r="I14" s="3" t="s">
        <v>83</v>
      </c>
      <c r="K14" s="3" t="s">
        <v>186</v>
      </c>
      <c r="M14" s="3" t="s">
        <v>85</v>
      </c>
      <c r="O14" s="3" t="s">
        <v>203</v>
      </c>
      <c r="Q14" s="3" t="s">
        <v>124</v>
      </c>
      <c r="S14" s="3" t="s">
        <v>112</v>
      </c>
      <c r="AX14" s="3" t="s">
        <v>61</v>
      </c>
    </row>
    <row r="15" spans="1:50" x14ac:dyDescent="0.35">
      <c r="A15" s="3" t="s">
        <v>204</v>
      </c>
      <c r="B15" s="3" t="s">
        <v>205</v>
      </c>
      <c r="C15" s="3" t="s">
        <v>206</v>
      </c>
      <c r="D15" s="3" t="s">
        <v>207</v>
      </c>
      <c r="E15" s="3">
        <v>2188445760</v>
      </c>
      <c r="F15" s="3" t="s">
        <v>208</v>
      </c>
      <c r="G15" s="4">
        <v>44153.378449074073</v>
      </c>
      <c r="H15" s="3" t="s">
        <v>48</v>
      </c>
      <c r="I15" s="3" t="s">
        <v>83</v>
      </c>
      <c r="K15" s="3" t="s">
        <v>209</v>
      </c>
      <c r="M15" s="3" t="s">
        <v>210</v>
      </c>
      <c r="O15" s="3" t="s">
        <v>211</v>
      </c>
      <c r="Q15" s="3" t="s">
        <v>124</v>
      </c>
      <c r="S15" s="3" t="s">
        <v>155</v>
      </c>
      <c r="T15" s="3" t="s">
        <v>212</v>
      </c>
      <c r="U15" s="3" t="s">
        <v>213</v>
      </c>
      <c r="V15" s="3" t="s">
        <v>214</v>
      </c>
      <c r="W15" s="3" t="s">
        <v>215</v>
      </c>
      <c r="X15" s="3">
        <v>20</v>
      </c>
      <c r="Y15" s="3">
        <v>7</v>
      </c>
      <c r="Z15" s="3">
        <v>50</v>
      </c>
      <c r="AA15" s="3" t="s">
        <v>216</v>
      </c>
      <c r="AB15" s="3" t="s">
        <v>48</v>
      </c>
      <c r="AC15" s="3" t="s">
        <v>217</v>
      </c>
      <c r="AD15" s="3" t="s">
        <v>176</v>
      </c>
      <c r="AE15" s="3" t="s">
        <v>193</v>
      </c>
      <c r="AF15" s="3" t="s">
        <v>218</v>
      </c>
      <c r="AG15" s="3" t="s">
        <v>146</v>
      </c>
      <c r="AI15" s="3" t="s">
        <v>75</v>
      </c>
      <c r="AJ15" s="3" t="s">
        <v>75</v>
      </c>
      <c r="AK15" s="3" t="s">
        <v>100</v>
      </c>
      <c r="AL15" s="3" t="s">
        <v>75</v>
      </c>
      <c r="AM15" s="3" t="s">
        <v>75</v>
      </c>
      <c r="AN15" s="3" t="s">
        <v>100</v>
      </c>
      <c r="AO15" s="3" t="s">
        <v>100</v>
      </c>
      <c r="AP15" s="3" t="s">
        <v>75</v>
      </c>
      <c r="AV15" s="3" t="s">
        <v>219</v>
      </c>
      <c r="AW15" s="3" t="s">
        <v>102</v>
      </c>
    </row>
    <row r="16" spans="1:50" x14ac:dyDescent="0.35">
      <c r="A16" s="3" t="s">
        <v>220</v>
      </c>
      <c r="B16" s="3" t="s">
        <v>221</v>
      </c>
      <c r="C16" s="3" t="s">
        <v>222</v>
      </c>
      <c r="D16" s="3" t="s">
        <v>223</v>
      </c>
      <c r="E16" s="3">
        <v>5073895106</v>
      </c>
      <c r="F16" s="3" t="s">
        <v>224</v>
      </c>
      <c r="G16" s="4">
        <v>44153.355243055557</v>
      </c>
      <c r="H16" s="3" t="s">
        <v>61</v>
      </c>
      <c r="I16" s="3" t="s">
        <v>83</v>
      </c>
      <c r="K16" s="3" t="s">
        <v>225</v>
      </c>
      <c r="M16" s="3" t="s">
        <v>226</v>
      </c>
      <c r="O16" s="3" t="s">
        <v>227</v>
      </c>
      <c r="Q16" s="3" t="s">
        <v>124</v>
      </c>
      <c r="S16" s="3" t="s">
        <v>112</v>
      </c>
      <c r="T16" s="3" t="s">
        <v>228</v>
      </c>
      <c r="U16" s="3" t="s">
        <v>54</v>
      </c>
      <c r="W16" s="3" t="s">
        <v>215</v>
      </c>
      <c r="AA16" s="3" t="s">
        <v>229</v>
      </c>
      <c r="AB16" s="3" t="s">
        <v>61</v>
      </c>
      <c r="AD16" s="3" t="s">
        <v>193</v>
      </c>
      <c r="AF16" s="3" t="s">
        <v>230</v>
      </c>
      <c r="AG16" s="3" t="s">
        <v>73</v>
      </c>
      <c r="AH16" s="3" t="s">
        <v>231</v>
      </c>
      <c r="AI16" s="3" t="s">
        <v>75</v>
      </c>
      <c r="AJ16" s="3" t="s">
        <v>75</v>
      </c>
      <c r="AK16" s="3" t="s">
        <v>75</v>
      </c>
      <c r="AL16" s="3" t="s">
        <v>75</v>
      </c>
      <c r="AM16" s="3" t="s">
        <v>75</v>
      </c>
      <c r="AN16" s="3" t="s">
        <v>100</v>
      </c>
      <c r="AO16" s="3" t="s">
        <v>100</v>
      </c>
      <c r="AP16" s="3" t="s">
        <v>100</v>
      </c>
      <c r="AS16" s="3" t="s">
        <v>232</v>
      </c>
      <c r="AT16" s="3" t="s">
        <v>233</v>
      </c>
      <c r="AW16" s="3" t="s">
        <v>234</v>
      </c>
    </row>
    <row r="17" spans="1:50" x14ac:dyDescent="0.35">
      <c r="A17" s="3" t="s">
        <v>235</v>
      </c>
      <c r="B17" s="3" t="s">
        <v>236</v>
      </c>
      <c r="C17" s="3" t="s">
        <v>237</v>
      </c>
      <c r="D17" s="3" t="s">
        <v>238</v>
      </c>
      <c r="E17" s="3">
        <v>8313923565</v>
      </c>
      <c r="F17" s="3" t="s">
        <v>239</v>
      </c>
      <c r="G17" s="4">
        <v>44152.885358796295</v>
      </c>
      <c r="H17" s="3" t="s">
        <v>48</v>
      </c>
      <c r="I17" s="3" t="s">
        <v>240</v>
      </c>
      <c r="M17" s="3" t="s">
        <v>85</v>
      </c>
      <c r="O17" s="3" t="s">
        <v>241</v>
      </c>
      <c r="Q17" s="3" t="s">
        <v>52</v>
      </c>
      <c r="S17" s="3" t="s">
        <v>242</v>
      </c>
      <c r="T17" s="3" t="s">
        <v>243</v>
      </c>
      <c r="U17" s="3" t="s">
        <v>244</v>
      </c>
      <c r="W17" s="3" t="s">
        <v>245</v>
      </c>
      <c r="Y17" s="3">
        <v>74</v>
      </c>
      <c r="Z17" s="3">
        <v>30</v>
      </c>
      <c r="AA17" s="3" t="s">
        <v>246</v>
      </c>
      <c r="AB17" s="3" t="s">
        <v>61</v>
      </c>
      <c r="AD17" s="3" t="s">
        <v>99</v>
      </c>
      <c r="AF17" s="3" t="s">
        <v>247</v>
      </c>
      <c r="AG17" s="3" t="s">
        <v>146</v>
      </c>
      <c r="AH17" s="3" t="s">
        <v>248</v>
      </c>
      <c r="AI17" s="3" t="s">
        <v>75</v>
      </c>
      <c r="AJ17" s="3" t="s">
        <v>100</v>
      </c>
      <c r="AK17" s="3" t="s">
        <v>75</v>
      </c>
      <c r="AL17" s="3" t="s">
        <v>75</v>
      </c>
      <c r="AM17" s="3" t="s">
        <v>101</v>
      </c>
      <c r="AN17" s="3" t="s">
        <v>75</v>
      </c>
      <c r="AO17" s="3" t="s">
        <v>75</v>
      </c>
      <c r="AP17" s="3" t="s">
        <v>76</v>
      </c>
      <c r="AS17" s="3" t="s">
        <v>249</v>
      </c>
      <c r="AT17" s="3" t="s">
        <v>250</v>
      </c>
      <c r="AU17" s="3" t="s">
        <v>251</v>
      </c>
      <c r="AW17" s="3" t="s">
        <v>165</v>
      </c>
    </row>
    <row r="18" spans="1:50" x14ac:dyDescent="0.35">
      <c r="A18" s="3" t="s">
        <v>252</v>
      </c>
      <c r="B18" s="3" t="s">
        <v>253</v>
      </c>
      <c r="C18" s="3" t="s">
        <v>254</v>
      </c>
      <c r="D18" s="3" t="s">
        <v>120</v>
      </c>
      <c r="E18" s="3">
        <v>2183655254</v>
      </c>
      <c r="F18" s="3" t="s">
        <v>255</v>
      </c>
      <c r="G18" s="4">
        <v>44152.617372685185</v>
      </c>
      <c r="H18" s="3" t="s">
        <v>61</v>
      </c>
      <c r="I18" s="3" t="s">
        <v>83</v>
      </c>
      <c r="K18" s="3" t="s">
        <v>256</v>
      </c>
      <c r="M18" s="3" t="s">
        <v>50</v>
      </c>
      <c r="O18" s="3" t="s">
        <v>257</v>
      </c>
      <c r="Q18" s="3" t="s">
        <v>124</v>
      </c>
      <c r="S18" s="3" t="s">
        <v>258</v>
      </c>
      <c r="T18" s="3" t="s">
        <v>259</v>
      </c>
      <c r="U18" s="3" t="s">
        <v>89</v>
      </c>
      <c r="W18" s="3" t="s">
        <v>260</v>
      </c>
      <c r="Y18" s="3">
        <v>24</v>
      </c>
      <c r="Z18" s="3">
        <v>32</v>
      </c>
      <c r="AA18" s="3" t="s">
        <v>261</v>
      </c>
      <c r="AB18" s="3" t="s">
        <v>48</v>
      </c>
      <c r="AC18" s="3" t="s">
        <v>262</v>
      </c>
      <c r="AD18" s="3" t="s">
        <v>193</v>
      </c>
      <c r="AE18" s="3" t="s">
        <v>193</v>
      </c>
      <c r="AF18" s="3" t="s">
        <v>263</v>
      </c>
      <c r="AG18" s="3" t="s">
        <v>146</v>
      </c>
      <c r="AI18" s="3" t="s">
        <v>75</v>
      </c>
      <c r="AJ18" s="3" t="s">
        <v>75</v>
      </c>
      <c r="AK18" s="3" t="s">
        <v>75</v>
      </c>
      <c r="AL18" s="3" t="s">
        <v>101</v>
      </c>
      <c r="AM18" s="3" t="s">
        <v>76</v>
      </c>
      <c r="AN18" s="3" t="s">
        <v>100</v>
      </c>
      <c r="AO18" s="3" t="s">
        <v>100</v>
      </c>
      <c r="AP18" s="3" t="s">
        <v>75</v>
      </c>
      <c r="AS18" s="3" t="s">
        <v>264</v>
      </c>
      <c r="AT18" s="3" t="s">
        <v>265</v>
      </c>
      <c r="AW18" s="3" t="s">
        <v>102</v>
      </c>
      <c r="AX18" s="3" t="s">
        <v>48</v>
      </c>
    </row>
    <row r="19" spans="1:50" x14ac:dyDescent="0.35">
      <c r="A19" s="3" t="s">
        <v>266</v>
      </c>
      <c r="B19" s="3" t="s">
        <v>267</v>
      </c>
      <c r="C19" s="3" t="s">
        <v>268</v>
      </c>
      <c r="D19" s="3" t="s">
        <v>269</v>
      </c>
      <c r="F19" s="3" t="s">
        <v>270</v>
      </c>
      <c r="G19" s="4">
        <v>44152.601087962961</v>
      </c>
      <c r="H19" s="3" t="s">
        <v>61</v>
      </c>
      <c r="I19" s="3" t="s">
        <v>83</v>
      </c>
      <c r="K19" s="3" t="s">
        <v>271</v>
      </c>
      <c r="M19" s="3" t="s">
        <v>50</v>
      </c>
      <c r="O19" s="3" t="s">
        <v>37</v>
      </c>
      <c r="P19" s="3" t="s">
        <v>272</v>
      </c>
      <c r="Q19" s="3" t="s">
        <v>273</v>
      </c>
      <c r="S19" s="3" t="s">
        <v>274</v>
      </c>
      <c r="U19" s="3" t="s">
        <v>275</v>
      </c>
      <c r="W19" s="3" t="s">
        <v>19</v>
      </c>
      <c r="AA19" s="3" t="s">
        <v>276</v>
      </c>
      <c r="AB19" s="3" t="s">
        <v>48</v>
      </c>
      <c r="AC19" s="3" t="s">
        <v>277</v>
      </c>
      <c r="AD19" s="3" t="s">
        <v>99</v>
      </c>
      <c r="AE19" s="3" t="s">
        <v>99</v>
      </c>
      <c r="AF19" s="3" t="s">
        <v>278</v>
      </c>
      <c r="AG19" s="3" t="s">
        <v>146</v>
      </c>
      <c r="AH19" s="3" t="s">
        <v>279</v>
      </c>
      <c r="AI19" s="3" t="s">
        <v>75</v>
      </c>
      <c r="AJ19" s="3" t="s">
        <v>100</v>
      </c>
      <c r="AK19" s="3" t="s">
        <v>100</v>
      </c>
      <c r="AL19" s="3" t="s">
        <v>101</v>
      </c>
      <c r="AM19" s="3" t="s">
        <v>76</v>
      </c>
      <c r="AN19" s="3" t="s">
        <v>75</v>
      </c>
      <c r="AO19" s="3" t="s">
        <v>101</v>
      </c>
      <c r="AP19" s="3" t="s">
        <v>76</v>
      </c>
      <c r="AR19" s="3" t="s">
        <v>280</v>
      </c>
    </row>
    <row r="20" spans="1:50" x14ac:dyDescent="0.35">
      <c r="A20" s="3" t="s">
        <v>281</v>
      </c>
      <c r="B20" s="3" t="s">
        <v>282</v>
      </c>
      <c r="C20" s="3" t="s">
        <v>283</v>
      </c>
      <c r="D20" s="3" t="s">
        <v>284</v>
      </c>
      <c r="E20" s="3">
        <v>5076941540</v>
      </c>
      <c r="F20" s="3" t="s">
        <v>285</v>
      </c>
      <c r="G20" s="4">
        <v>44152.447951388887</v>
      </c>
      <c r="H20" s="3" t="s">
        <v>61</v>
      </c>
      <c r="I20" s="3" t="s">
        <v>83</v>
      </c>
      <c r="K20" s="3" t="s">
        <v>286</v>
      </c>
      <c r="M20" s="3" t="s">
        <v>85</v>
      </c>
      <c r="O20" s="3" t="s">
        <v>187</v>
      </c>
      <c r="Q20" s="3" t="s">
        <v>124</v>
      </c>
      <c r="S20" s="3" t="s">
        <v>287</v>
      </c>
      <c r="U20" s="3" t="s">
        <v>288</v>
      </c>
      <c r="AG20" s="3" t="s">
        <v>146</v>
      </c>
      <c r="AS20" s="3" t="s">
        <v>289</v>
      </c>
      <c r="AT20" s="3" t="s">
        <v>290</v>
      </c>
      <c r="AV20" s="3" t="s">
        <v>291</v>
      </c>
      <c r="AX20" s="3" t="s">
        <v>48</v>
      </c>
    </row>
    <row r="21" spans="1:50" x14ac:dyDescent="0.35">
      <c r="A21" s="3" t="s">
        <v>292</v>
      </c>
      <c r="B21" s="3" t="s">
        <v>293</v>
      </c>
      <c r="C21" s="3" t="s">
        <v>283</v>
      </c>
      <c r="D21" s="3" t="s">
        <v>223</v>
      </c>
      <c r="E21" s="3" t="s">
        <v>294</v>
      </c>
      <c r="F21" s="3" t="s">
        <v>295</v>
      </c>
      <c r="G21" s="4">
        <v>44152.383298611108</v>
      </c>
      <c r="H21" s="3" t="s">
        <v>61</v>
      </c>
      <c r="I21" s="3" t="s">
        <v>83</v>
      </c>
      <c r="K21" s="3" t="s">
        <v>296</v>
      </c>
      <c r="M21" s="3" t="s">
        <v>109</v>
      </c>
      <c r="O21" s="3" t="s">
        <v>297</v>
      </c>
      <c r="Q21" s="3" t="s">
        <v>124</v>
      </c>
      <c r="S21" s="3" t="s">
        <v>298</v>
      </c>
      <c r="U21" s="3" t="s">
        <v>37</v>
      </c>
      <c r="V21" s="3" t="s">
        <v>299</v>
      </c>
      <c r="AG21" s="3" t="s">
        <v>146</v>
      </c>
      <c r="AH21" s="3" t="s">
        <v>300</v>
      </c>
      <c r="AS21" s="3" t="s">
        <v>301</v>
      </c>
      <c r="AT21" s="3" t="s">
        <v>302</v>
      </c>
      <c r="AX21" s="3" t="s">
        <v>61</v>
      </c>
    </row>
    <row r="22" spans="1:50" x14ac:dyDescent="0.35">
      <c r="A22" s="3" t="s">
        <v>303</v>
      </c>
      <c r="B22" s="3" t="s">
        <v>304</v>
      </c>
      <c r="C22" s="3" t="s">
        <v>305</v>
      </c>
      <c r="D22" s="3" t="s">
        <v>306</v>
      </c>
      <c r="E22" s="3">
        <v>2183655140</v>
      </c>
      <c r="F22" s="3" t="s">
        <v>307</v>
      </c>
      <c r="G22" s="4">
        <v>44151.636793981481</v>
      </c>
      <c r="H22" s="3" t="s">
        <v>61</v>
      </c>
      <c r="I22" s="3" t="s">
        <v>83</v>
      </c>
      <c r="K22" s="3" t="s">
        <v>308</v>
      </c>
      <c r="M22" s="3" t="s">
        <v>109</v>
      </c>
      <c r="O22" s="3" t="s">
        <v>309</v>
      </c>
      <c r="Q22" s="3" t="s">
        <v>124</v>
      </c>
      <c r="S22" s="3" t="s">
        <v>298</v>
      </c>
      <c r="U22" s="3" t="s">
        <v>310</v>
      </c>
      <c r="W22" s="3" t="s">
        <v>18</v>
      </c>
      <c r="AA22" s="3" t="s">
        <v>311</v>
      </c>
      <c r="AB22" s="3" t="s">
        <v>61</v>
      </c>
      <c r="AD22" s="3" t="s">
        <v>193</v>
      </c>
      <c r="AG22" s="3" t="s">
        <v>146</v>
      </c>
      <c r="AI22" s="3" t="s">
        <v>75</v>
      </c>
      <c r="AJ22" s="3" t="s">
        <v>75</v>
      </c>
      <c r="AK22" s="3" t="s">
        <v>100</v>
      </c>
      <c r="AL22" s="3" t="s">
        <v>76</v>
      </c>
      <c r="AM22" s="3" t="s">
        <v>76</v>
      </c>
      <c r="AN22" s="3" t="s">
        <v>75</v>
      </c>
      <c r="AO22" s="3" t="s">
        <v>75</v>
      </c>
      <c r="AP22" s="3" t="s">
        <v>76</v>
      </c>
    </row>
    <row r="23" spans="1:50" x14ac:dyDescent="0.35">
      <c r="A23" s="3" t="s">
        <v>312</v>
      </c>
      <c r="B23" s="3" t="s">
        <v>313</v>
      </c>
      <c r="C23" s="3" t="s">
        <v>314</v>
      </c>
      <c r="E23" s="3">
        <v>6122428868</v>
      </c>
      <c r="F23" s="3" t="s">
        <v>315</v>
      </c>
      <c r="G23" s="4">
        <v>44151.611840277779</v>
      </c>
      <c r="H23" s="3" t="s">
        <v>61</v>
      </c>
      <c r="I23" s="3" t="s">
        <v>83</v>
      </c>
      <c r="K23" s="3" t="s">
        <v>316</v>
      </c>
      <c r="M23" s="3" t="s">
        <v>50</v>
      </c>
      <c r="O23" s="3" t="s">
        <v>317</v>
      </c>
      <c r="Q23" s="3" t="s">
        <v>52</v>
      </c>
      <c r="S23" s="3" t="s">
        <v>318</v>
      </c>
      <c r="T23" s="3" t="s">
        <v>319</v>
      </c>
      <c r="U23" s="3" t="s">
        <v>213</v>
      </c>
      <c r="V23" s="3" t="s">
        <v>320</v>
      </c>
      <c r="W23" s="3" t="s">
        <v>55</v>
      </c>
      <c r="X23" s="3">
        <v>100</v>
      </c>
      <c r="Y23" s="3">
        <v>300</v>
      </c>
      <c r="Z23" s="3">
        <v>5000</v>
      </c>
      <c r="AA23" s="3" t="s">
        <v>321</v>
      </c>
      <c r="AB23" s="3" t="s">
        <v>61</v>
      </c>
      <c r="AD23" s="3" t="s">
        <v>193</v>
      </c>
      <c r="AF23" s="3" t="s">
        <v>322</v>
      </c>
      <c r="AG23" s="3" t="s">
        <v>146</v>
      </c>
      <c r="AI23" s="3" t="s">
        <v>100</v>
      </c>
      <c r="AJ23" s="3" t="s">
        <v>100</v>
      </c>
      <c r="AK23" s="3" t="s">
        <v>75</v>
      </c>
      <c r="AL23" s="3" t="s">
        <v>75</v>
      </c>
      <c r="AM23" s="3" t="s">
        <v>75</v>
      </c>
      <c r="AN23" s="3" t="s">
        <v>100</v>
      </c>
      <c r="AO23" s="3" t="s">
        <v>100</v>
      </c>
      <c r="AP23" s="3" t="s">
        <v>100</v>
      </c>
      <c r="AS23" s="3" t="s">
        <v>323</v>
      </c>
      <c r="AT23" s="3" t="s">
        <v>324</v>
      </c>
      <c r="AV23" s="3" t="s">
        <v>164</v>
      </c>
      <c r="AW23" s="3" t="s">
        <v>165</v>
      </c>
      <c r="AX23" s="3" t="s">
        <v>61</v>
      </c>
    </row>
    <row r="24" spans="1:50" x14ac:dyDescent="0.35">
      <c r="A24" s="3" t="s">
        <v>325</v>
      </c>
      <c r="B24" s="3" t="s">
        <v>253</v>
      </c>
      <c r="C24" s="3" t="s">
        <v>326</v>
      </c>
      <c r="D24" s="3" t="s">
        <v>327</v>
      </c>
      <c r="E24" s="3">
        <v>6128755095</v>
      </c>
      <c r="F24" s="3" t="s">
        <v>328</v>
      </c>
      <c r="G24" s="4">
        <v>44151.571666666663</v>
      </c>
      <c r="H24" s="3" t="s">
        <v>48</v>
      </c>
      <c r="I24" s="3" t="s">
        <v>83</v>
      </c>
      <c r="K24" s="3" t="s">
        <v>329</v>
      </c>
      <c r="M24" s="3" t="s">
        <v>85</v>
      </c>
      <c r="O24" s="3" t="s">
        <v>330</v>
      </c>
      <c r="Q24" s="3" t="s">
        <v>124</v>
      </c>
      <c r="S24" s="3" t="s">
        <v>88</v>
      </c>
      <c r="U24" s="3" t="s">
        <v>331</v>
      </c>
      <c r="W24" s="3" t="s">
        <v>19</v>
      </c>
      <c r="Y24" s="3">
        <v>1</v>
      </c>
      <c r="AA24" s="3" t="s">
        <v>332</v>
      </c>
      <c r="AB24" s="3" t="s">
        <v>48</v>
      </c>
      <c r="AC24" s="3" t="s">
        <v>333</v>
      </c>
      <c r="AD24" s="3" t="s">
        <v>72</v>
      </c>
      <c r="AE24" s="3" t="s">
        <v>72</v>
      </c>
      <c r="AF24" s="3" t="s">
        <v>334</v>
      </c>
      <c r="AG24" s="3" t="s">
        <v>146</v>
      </c>
      <c r="AI24" s="3" t="s">
        <v>75</v>
      </c>
      <c r="AJ24" s="3" t="s">
        <v>75</v>
      </c>
      <c r="AK24" s="3" t="s">
        <v>75</v>
      </c>
      <c r="AL24" s="3" t="s">
        <v>75</v>
      </c>
      <c r="AM24" s="3" t="s">
        <v>75</v>
      </c>
      <c r="AN24" s="3" t="s">
        <v>75</v>
      </c>
      <c r="AO24" s="3" t="s">
        <v>76</v>
      </c>
      <c r="AP24" s="3" t="s">
        <v>75</v>
      </c>
      <c r="AS24" s="3" t="s">
        <v>335</v>
      </c>
      <c r="AW24" s="3" t="s">
        <v>234</v>
      </c>
    </row>
    <row r="25" spans="1:50" x14ac:dyDescent="0.35">
      <c r="A25" s="3" t="s">
        <v>336</v>
      </c>
      <c r="B25" s="3" t="s">
        <v>337</v>
      </c>
      <c r="C25" s="3" t="s">
        <v>338</v>
      </c>
      <c r="D25" s="3" t="s">
        <v>339</v>
      </c>
      <c r="E25" s="3">
        <v>3202318492</v>
      </c>
      <c r="F25" s="3" t="s">
        <v>340</v>
      </c>
      <c r="G25" s="4">
        <v>44151.517361111109</v>
      </c>
      <c r="H25" s="3" t="s">
        <v>48</v>
      </c>
      <c r="I25" s="3" t="s">
        <v>83</v>
      </c>
      <c r="K25" s="3" t="s">
        <v>341</v>
      </c>
      <c r="M25" s="3" t="s">
        <v>85</v>
      </c>
      <c r="O25" s="3" t="s">
        <v>342</v>
      </c>
      <c r="Q25" s="3" t="s">
        <v>124</v>
      </c>
      <c r="S25" s="3" t="s">
        <v>343</v>
      </c>
      <c r="T25" s="3" t="s">
        <v>344</v>
      </c>
      <c r="U25" s="3" t="s">
        <v>345</v>
      </c>
      <c r="W25" s="3" t="s">
        <v>245</v>
      </c>
      <c r="Y25" s="3">
        <v>60</v>
      </c>
      <c r="Z25" s="3">
        <v>80</v>
      </c>
      <c r="AA25" s="3" t="s">
        <v>346</v>
      </c>
      <c r="AB25" s="3" t="s">
        <v>61</v>
      </c>
      <c r="AD25" s="3" t="s">
        <v>72</v>
      </c>
      <c r="AG25" s="3" t="s">
        <v>146</v>
      </c>
      <c r="AI25" s="3" t="s">
        <v>75</v>
      </c>
      <c r="AJ25" s="3" t="s">
        <v>75</v>
      </c>
      <c r="AK25" s="3" t="s">
        <v>75</v>
      </c>
      <c r="AL25" s="3" t="s">
        <v>75</v>
      </c>
      <c r="AM25" s="3" t="s">
        <v>75</v>
      </c>
      <c r="AN25" s="3" t="s">
        <v>75</v>
      </c>
      <c r="AO25" s="3" t="s">
        <v>75</v>
      </c>
      <c r="AP25" s="3" t="s">
        <v>76</v>
      </c>
      <c r="AS25" s="3" t="s">
        <v>347</v>
      </c>
      <c r="AT25" s="3" t="s">
        <v>348</v>
      </c>
    </row>
    <row r="26" spans="1:50" x14ac:dyDescent="0.35">
      <c r="A26" s="3" t="s">
        <v>349</v>
      </c>
      <c r="B26" s="3" t="s">
        <v>350</v>
      </c>
      <c r="C26" s="3" t="s">
        <v>351</v>
      </c>
      <c r="D26" s="3" t="s">
        <v>352</v>
      </c>
      <c r="E26" s="3">
        <v>6124054472</v>
      </c>
      <c r="F26" s="3" t="s">
        <v>353</v>
      </c>
      <c r="G26" s="4">
        <v>44151.461851851855</v>
      </c>
      <c r="H26" s="3" t="s">
        <v>48</v>
      </c>
      <c r="I26" s="3" t="s">
        <v>83</v>
      </c>
      <c r="K26" s="3" t="s">
        <v>354</v>
      </c>
      <c r="M26" s="3" t="s">
        <v>50</v>
      </c>
      <c r="O26" s="3" t="s">
        <v>355</v>
      </c>
      <c r="P26" s="3" t="s">
        <v>356</v>
      </c>
      <c r="Q26" s="3" t="s">
        <v>52</v>
      </c>
      <c r="S26" s="3" t="s">
        <v>357</v>
      </c>
      <c r="U26" s="3" t="s">
        <v>358</v>
      </c>
      <c r="W26" s="3" t="s">
        <v>245</v>
      </c>
      <c r="Y26" s="3">
        <v>5</v>
      </c>
      <c r="Z26" s="3">
        <v>20</v>
      </c>
      <c r="AA26" s="3" t="s">
        <v>359</v>
      </c>
      <c r="AB26" s="3" t="s">
        <v>48</v>
      </c>
      <c r="AC26" s="3" t="s">
        <v>360</v>
      </c>
      <c r="AD26" s="3" t="s">
        <v>72</v>
      </c>
      <c r="AE26" s="3" t="s">
        <v>72</v>
      </c>
      <c r="AG26" s="3" t="s">
        <v>146</v>
      </c>
      <c r="AI26" s="3" t="s">
        <v>75</v>
      </c>
      <c r="AJ26" s="3" t="s">
        <v>75</v>
      </c>
      <c r="AK26" s="3" t="s">
        <v>100</v>
      </c>
      <c r="AL26" s="3" t="s">
        <v>100</v>
      </c>
      <c r="AM26" s="3" t="s">
        <v>75</v>
      </c>
      <c r="AN26" s="3" t="s">
        <v>100</v>
      </c>
      <c r="AO26" s="3" t="s">
        <v>100</v>
      </c>
      <c r="AP26" s="3" t="s">
        <v>75</v>
      </c>
      <c r="AS26" s="3" t="s">
        <v>361</v>
      </c>
      <c r="AT26" s="3" t="s">
        <v>362</v>
      </c>
    </row>
    <row r="27" spans="1:50" x14ac:dyDescent="0.35">
      <c r="A27" s="3" t="s">
        <v>363</v>
      </c>
      <c r="B27" s="3" t="s">
        <v>364</v>
      </c>
      <c r="C27" s="3" t="s">
        <v>365</v>
      </c>
      <c r="D27" s="3" t="s">
        <v>366</v>
      </c>
      <c r="F27" s="3" t="s">
        <v>367</v>
      </c>
      <c r="G27" s="4">
        <v>44148.670972222222</v>
      </c>
      <c r="H27" s="3" t="s">
        <v>61</v>
      </c>
      <c r="I27" s="3" t="s">
        <v>83</v>
      </c>
      <c r="M27" s="3" t="s">
        <v>85</v>
      </c>
      <c r="O27" s="3" t="s">
        <v>187</v>
      </c>
      <c r="Q27" s="3" t="s">
        <v>124</v>
      </c>
      <c r="S27" s="3" t="s">
        <v>368</v>
      </c>
      <c r="T27" s="3" t="s">
        <v>369</v>
      </c>
      <c r="U27" s="3" t="s">
        <v>37</v>
      </c>
      <c r="V27" s="3" t="s">
        <v>370</v>
      </c>
      <c r="AG27" s="3" t="s">
        <v>195</v>
      </c>
      <c r="AV27" s="3" t="s">
        <v>371</v>
      </c>
      <c r="AW27" s="3" t="s">
        <v>165</v>
      </c>
      <c r="AX27" s="3" t="s">
        <v>48</v>
      </c>
    </row>
    <row r="28" spans="1:50" x14ac:dyDescent="0.35">
      <c r="A28" s="3" t="s">
        <v>372</v>
      </c>
      <c r="B28" s="3" t="s">
        <v>373</v>
      </c>
      <c r="C28" s="3" t="s">
        <v>374</v>
      </c>
      <c r="D28" s="3" t="s">
        <v>120</v>
      </c>
      <c r="E28" s="3">
        <v>7633920649</v>
      </c>
      <c r="F28" s="3" t="s">
        <v>375</v>
      </c>
      <c r="G28" s="4">
        <v>44148.480254629627</v>
      </c>
      <c r="H28" s="3" t="s">
        <v>61</v>
      </c>
      <c r="I28" s="3" t="s">
        <v>83</v>
      </c>
      <c r="K28" s="3" t="s">
        <v>376</v>
      </c>
      <c r="M28" s="3" t="s">
        <v>109</v>
      </c>
      <c r="O28" s="3" t="s">
        <v>377</v>
      </c>
      <c r="Q28" s="3" t="s">
        <v>124</v>
      </c>
      <c r="S28" s="3" t="s">
        <v>378</v>
      </c>
      <c r="T28" s="3" t="s">
        <v>379</v>
      </c>
      <c r="U28" s="3" t="s">
        <v>380</v>
      </c>
      <c r="W28" s="3" t="s">
        <v>215</v>
      </c>
      <c r="AA28" s="3" t="s">
        <v>381</v>
      </c>
      <c r="AB28" s="3" t="s">
        <v>61</v>
      </c>
      <c r="AD28" s="3" t="s">
        <v>193</v>
      </c>
      <c r="AG28" s="3" t="s">
        <v>146</v>
      </c>
      <c r="AI28" s="3" t="s">
        <v>100</v>
      </c>
      <c r="AJ28" s="3" t="s">
        <v>100</v>
      </c>
      <c r="AK28" s="3" t="s">
        <v>100</v>
      </c>
      <c r="AL28" s="3" t="s">
        <v>101</v>
      </c>
      <c r="AM28" s="3" t="s">
        <v>75</v>
      </c>
      <c r="AN28" s="3" t="s">
        <v>75</v>
      </c>
      <c r="AO28" s="3" t="s">
        <v>100</v>
      </c>
      <c r="AP28" s="3" t="s">
        <v>75</v>
      </c>
      <c r="AT28" s="3" t="s">
        <v>382</v>
      </c>
      <c r="AU28" s="3" t="s">
        <v>383</v>
      </c>
      <c r="AV28" s="3" t="s">
        <v>133</v>
      </c>
      <c r="AW28" s="3" t="s">
        <v>384</v>
      </c>
      <c r="AX28" s="3" t="s">
        <v>48</v>
      </c>
    </row>
    <row r="29" spans="1:50" x14ac:dyDescent="0.35">
      <c r="A29" s="3" t="s">
        <v>385</v>
      </c>
      <c r="B29" s="3" t="s">
        <v>205</v>
      </c>
      <c r="C29" s="3" t="s">
        <v>386</v>
      </c>
      <c r="D29" s="3" t="s">
        <v>387</v>
      </c>
      <c r="E29" s="3">
        <v>6123760619</v>
      </c>
      <c r="F29" s="3" t="s">
        <v>388</v>
      </c>
      <c r="G29" s="4">
        <v>44148.464259259257</v>
      </c>
      <c r="H29" s="3" t="s">
        <v>61</v>
      </c>
      <c r="I29" s="3" t="s">
        <v>83</v>
      </c>
      <c r="K29" s="3" t="s">
        <v>389</v>
      </c>
      <c r="M29" s="3" t="s">
        <v>50</v>
      </c>
      <c r="O29" s="3" t="s">
        <v>342</v>
      </c>
      <c r="Q29" s="3" t="s">
        <v>273</v>
      </c>
      <c r="S29" s="3" t="s">
        <v>390</v>
      </c>
      <c r="U29" s="3" t="s">
        <v>310</v>
      </c>
      <c r="W29" s="3" t="s">
        <v>391</v>
      </c>
      <c r="X29" s="3">
        <v>6</v>
      </c>
      <c r="AA29" s="3" t="s">
        <v>392</v>
      </c>
      <c r="AB29" s="3" t="s">
        <v>48</v>
      </c>
      <c r="AC29" s="3" t="s">
        <v>393</v>
      </c>
      <c r="AD29" s="3" t="s">
        <v>72</v>
      </c>
      <c r="AE29" s="3" t="s">
        <v>72</v>
      </c>
      <c r="AG29" s="3" t="s">
        <v>146</v>
      </c>
      <c r="AH29" s="3" t="s">
        <v>394</v>
      </c>
      <c r="AI29" s="3" t="s">
        <v>100</v>
      </c>
      <c r="AJ29" s="3" t="s">
        <v>75</v>
      </c>
      <c r="AK29" s="3" t="s">
        <v>100</v>
      </c>
      <c r="AL29" s="3" t="s">
        <v>100</v>
      </c>
      <c r="AM29" s="3" t="s">
        <v>75</v>
      </c>
      <c r="AN29" s="3" t="s">
        <v>100</v>
      </c>
      <c r="AO29" s="3" t="s">
        <v>101</v>
      </c>
      <c r="AP29" s="3" t="s">
        <v>75</v>
      </c>
      <c r="AS29" s="3" t="s">
        <v>395</v>
      </c>
      <c r="AT29" s="3" t="s">
        <v>396</v>
      </c>
      <c r="AV29" s="3" t="s">
        <v>397</v>
      </c>
      <c r="AW29" s="3" t="s">
        <v>234</v>
      </c>
      <c r="AX29" s="3" t="s">
        <v>61</v>
      </c>
    </row>
    <row r="30" spans="1:50" x14ac:dyDescent="0.35">
      <c r="A30" s="3" t="s">
        <v>398</v>
      </c>
      <c r="B30" s="3" t="s">
        <v>399</v>
      </c>
      <c r="C30" s="3" t="s">
        <v>400</v>
      </c>
      <c r="D30" s="3" t="s">
        <v>401</v>
      </c>
      <c r="E30" s="3">
        <v>2252168534</v>
      </c>
      <c r="F30" s="3" t="s">
        <v>402</v>
      </c>
      <c r="G30" s="4">
        <v>44148.399537037039</v>
      </c>
      <c r="H30" s="3" t="s">
        <v>48</v>
      </c>
      <c r="I30" s="3" t="s">
        <v>403</v>
      </c>
      <c r="M30" s="3" t="s">
        <v>404</v>
      </c>
      <c r="O30" s="3" t="s">
        <v>405</v>
      </c>
      <c r="Q30" s="3" t="s">
        <v>52</v>
      </c>
      <c r="S30" s="3" t="s">
        <v>112</v>
      </c>
      <c r="T30" s="3" t="s">
        <v>406</v>
      </c>
      <c r="U30" s="3" t="s">
        <v>157</v>
      </c>
      <c r="W30" s="3" t="s">
        <v>68</v>
      </c>
      <c r="X30" s="5">
        <v>7500</v>
      </c>
      <c r="Y30" s="5">
        <v>2000</v>
      </c>
      <c r="AA30" s="3" t="s">
        <v>407</v>
      </c>
      <c r="AB30" s="3" t="s">
        <v>61</v>
      </c>
      <c r="AD30" s="3" t="s">
        <v>72</v>
      </c>
      <c r="AG30" s="3" t="s">
        <v>73</v>
      </c>
      <c r="AI30" s="3" t="s">
        <v>100</v>
      </c>
      <c r="AJ30" s="3" t="s">
        <v>100</v>
      </c>
      <c r="AK30" s="3" t="s">
        <v>75</v>
      </c>
      <c r="AL30" s="3" t="s">
        <v>76</v>
      </c>
      <c r="AM30" s="3" t="s">
        <v>76</v>
      </c>
      <c r="AN30" s="3" t="s">
        <v>75</v>
      </c>
      <c r="AO30" s="3" t="s">
        <v>75</v>
      </c>
      <c r="AP30" s="3" t="s">
        <v>75</v>
      </c>
      <c r="AS30" s="3" t="s">
        <v>408</v>
      </c>
      <c r="AT30" s="3" t="s">
        <v>409</v>
      </c>
      <c r="AW30" s="3" t="s">
        <v>234</v>
      </c>
    </row>
    <row r="31" spans="1:50" x14ac:dyDescent="0.35">
      <c r="A31" s="3" t="s">
        <v>410</v>
      </c>
      <c r="B31" s="3" t="s">
        <v>411</v>
      </c>
      <c r="C31" s="3" t="s">
        <v>412</v>
      </c>
      <c r="D31" s="3" t="s">
        <v>120</v>
      </c>
      <c r="E31" s="3" t="s">
        <v>413</v>
      </c>
      <c r="F31" s="3" t="s">
        <v>414</v>
      </c>
      <c r="G31" s="4">
        <v>44147.70207175926</v>
      </c>
      <c r="H31" s="3" t="s">
        <v>48</v>
      </c>
      <c r="I31" s="3" t="s">
        <v>83</v>
      </c>
      <c r="K31" s="3" t="s">
        <v>415</v>
      </c>
      <c r="M31" s="3" t="s">
        <v>109</v>
      </c>
      <c r="O31" s="3" t="s">
        <v>416</v>
      </c>
      <c r="Q31" s="3" t="s">
        <v>64</v>
      </c>
      <c r="S31" s="3" t="s">
        <v>112</v>
      </c>
      <c r="T31" s="3" t="s">
        <v>417</v>
      </c>
      <c r="U31" s="3" t="s">
        <v>418</v>
      </c>
      <c r="W31" s="3" t="s">
        <v>55</v>
      </c>
      <c r="X31" s="5">
        <v>37546</v>
      </c>
      <c r="Z31" s="3" t="s">
        <v>419</v>
      </c>
      <c r="AA31" s="3" t="s">
        <v>420</v>
      </c>
      <c r="AB31" s="3" t="s">
        <v>61</v>
      </c>
      <c r="AD31" s="3" t="s">
        <v>176</v>
      </c>
      <c r="AF31" s="3" t="s">
        <v>421</v>
      </c>
      <c r="AG31" s="3" t="s">
        <v>146</v>
      </c>
      <c r="AH31" s="3" t="s">
        <v>422</v>
      </c>
      <c r="AI31" s="3" t="s">
        <v>100</v>
      </c>
      <c r="AJ31" s="3" t="s">
        <v>100</v>
      </c>
      <c r="AK31" s="3" t="s">
        <v>100</v>
      </c>
      <c r="AL31" s="3" t="s">
        <v>75</v>
      </c>
      <c r="AM31" s="3" t="s">
        <v>75</v>
      </c>
      <c r="AN31" s="3" t="s">
        <v>75</v>
      </c>
      <c r="AO31" s="3" t="s">
        <v>100</v>
      </c>
      <c r="AP31" s="3" t="s">
        <v>75</v>
      </c>
      <c r="AS31" s="3" t="s">
        <v>423</v>
      </c>
      <c r="AT31" s="3" t="s">
        <v>424</v>
      </c>
      <c r="AV31" s="3" t="s">
        <v>425</v>
      </c>
      <c r="AW31" s="3" t="s">
        <v>234</v>
      </c>
    </row>
    <row r="32" spans="1:50" x14ac:dyDescent="0.35">
      <c r="A32" s="3" t="s">
        <v>426</v>
      </c>
      <c r="B32" s="3" t="s">
        <v>427</v>
      </c>
      <c r="C32" s="3" t="s">
        <v>428</v>
      </c>
      <c r="D32" s="3" t="s">
        <v>429</v>
      </c>
      <c r="E32" s="3">
        <v>6517552581</v>
      </c>
      <c r="F32" s="3" t="s">
        <v>430</v>
      </c>
      <c r="G32" s="4">
        <v>44147.453090277777</v>
      </c>
      <c r="H32" s="3" t="s">
        <v>61</v>
      </c>
      <c r="I32" s="3" t="s">
        <v>83</v>
      </c>
      <c r="K32" s="3" t="s">
        <v>271</v>
      </c>
      <c r="M32" s="3" t="s">
        <v>50</v>
      </c>
      <c r="O32" s="3" t="s">
        <v>431</v>
      </c>
      <c r="Q32" s="3" t="s">
        <v>273</v>
      </c>
      <c r="S32" s="3" t="s">
        <v>432</v>
      </c>
      <c r="AG32" s="3" t="s">
        <v>146</v>
      </c>
      <c r="AH32" s="3" t="s">
        <v>433</v>
      </c>
      <c r="AS32" s="3" t="s">
        <v>434</v>
      </c>
      <c r="AV32" s="3" t="s">
        <v>291</v>
      </c>
      <c r="AW32" s="3" t="s">
        <v>165</v>
      </c>
      <c r="AX32" s="3" t="s">
        <v>48</v>
      </c>
    </row>
    <row r="33" spans="1:50" x14ac:dyDescent="0.35">
      <c r="A33" s="3" t="s">
        <v>435</v>
      </c>
      <c r="B33" s="3" t="s">
        <v>436</v>
      </c>
      <c r="C33" s="3" t="s">
        <v>437</v>
      </c>
      <c r="D33" s="3" t="s">
        <v>438</v>
      </c>
      <c r="E33" s="3" t="s">
        <v>439</v>
      </c>
      <c r="F33" s="3" t="s">
        <v>440</v>
      </c>
      <c r="G33" s="4">
        <v>44147.394131944442</v>
      </c>
      <c r="H33" s="3" t="s">
        <v>48</v>
      </c>
      <c r="I33" s="3" t="s">
        <v>108</v>
      </c>
      <c r="M33" s="3" t="s">
        <v>95</v>
      </c>
      <c r="O33" s="3" t="s">
        <v>441</v>
      </c>
      <c r="Q33" s="3" t="s">
        <v>52</v>
      </c>
      <c r="S33" s="3" t="s">
        <v>112</v>
      </c>
      <c r="T33" s="3" t="s">
        <v>442</v>
      </c>
      <c r="U33" s="3" t="s">
        <v>143</v>
      </c>
      <c r="W33" s="3" t="s">
        <v>158</v>
      </c>
      <c r="Z33" s="3" t="s">
        <v>443</v>
      </c>
      <c r="AA33" s="3" t="s">
        <v>444</v>
      </c>
      <c r="AB33" s="3" t="s">
        <v>61</v>
      </c>
      <c r="AD33" s="3" t="s">
        <v>99</v>
      </c>
      <c r="AF33" s="3" t="s">
        <v>445</v>
      </c>
      <c r="AG33" s="3" t="s">
        <v>146</v>
      </c>
      <c r="AI33" s="3" t="s">
        <v>75</v>
      </c>
      <c r="AJ33" s="3" t="s">
        <v>75</v>
      </c>
      <c r="AK33" s="3" t="s">
        <v>75</v>
      </c>
      <c r="AL33" s="3" t="s">
        <v>75</v>
      </c>
      <c r="AM33" s="3" t="s">
        <v>75</v>
      </c>
      <c r="AN33" s="3" t="s">
        <v>75</v>
      </c>
      <c r="AO33" s="3" t="s">
        <v>101</v>
      </c>
      <c r="AP33" s="3" t="s">
        <v>76</v>
      </c>
    </row>
    <row r="34" spans="1:50" x14ac:dyDescent="0.35">
      <c r="A34" s="3" t="s">
        <v>446</v>
      </c>
      <c r="B34" s="3" t="s">
        <v>447</v>
      </c>
      <c r="C34" s="3" t="s">
        <v>448</v>
      </c>
      <c r="D34" s="3" t="s">
        <v>429</v>
      </c>
      <c r="E34" s="3">
        <v>6127889095</v>
      </c>
      <c r="F34" s="3" t="s">
        <v>449</v>
      </c>
      <c r="G34" s="4">
        <v>44146.904513888891</v>
      </c>
      <c r="H34" s="3" t="s">
        <v>61</v>
      </c>
      <c r="I34" s="3" t="s">
        <v>83</v>
      </c>
      <c r="K34" s="3" t="s">
        <v>271</v>
      </c>
      <c r="M34" s="3" t="s">
        <v>85</v>
      </c>
      <c r="O34" s="3" t="s">
        <v>450</v>
      </c>
      <c r="Q34" s="3" t="s">
        <v>273</v>
      </c>
      <c r="S34" s="3" t="s">
        <v>142</v>
      </c>
      <c r="U34" s="3" t="s">
        <v>275</v>
      </c>
      <c r="W34" s="3" t="s">
        <v>68</v>
      </c>
      <c r="Y34" s="3">
        <v>215</v>
      </c>
      <c r="AA34" s="3" t="s">
        <v>451</v>
      </c>
      <c r="AB34" s="3" t="s">
        <v>61</v>
      </c>
      <c r="AD34" s="3" t="s">
        <v>72</v>
      </c>
      <c r="AF34" s="3" t="s">
        <v>452</v>
      </c>
      <c r="AG34" s="3" t="s">
        <v>195</v>
      </c>
      <c r="AI34" s="3" t="s">
        <v>76</v>
      </c>
      <c r="AJ34" s="3" t="s">
        <v>76</v>
      </c>
      <c r="AK34" s="3" t="s">
        <v>76</v>
      </c>
      <c r="AL34" s="3" t="s">
        <v>76</v>
      </c>
      <c r="AM34" s="3" t="s">
        <v>76</v>
      </c>
      <c r="AN34" s="3" t="s">
        <v>76</v>
      </c>
      <c r="AO34" s="3" t="s">
        <v>75</v>
      </c>
      <c r="AP34" s="3" t="s">
        <v>76</v>
      </c>
      <c r="AS34" s="3" t="s">
        <v>453</v>
      </c>
      <c r="AT34" s="3" t="s">
        <v>454</v>
      </c>
      <c r="AU34" s="3" t="s">
        <v>455</v>
      </c>
      <c r="AV34" s="3" t="s">
        <v>164</v>
      </c>
      <c r="AW34" s="3" t="s">
        <v>456</v>
      </c>
      <c r="AX34" s="3" t="s">
        <v>48</v>
      </c>
    </row>
    <row r="35" spans="1:50" x14ac:dyDescent="0.35">
      <c r="A35" s="3" t="s">
        <v>457</v>
      </c>
      <c r="B35" s="3" t="s">
        <v>458</v>
      </c>
      <c r="C35" s="3" t="s">
        <v>459</v>
      </c>
      <c r="D35" s="3" t="s">
        <v>460</v>
      </c>
      <c r="E35" s="3">
        <v>6513997454</v>
      </c>
      <c r="F35" s="3" t="s">
        <v>461</v>
      </c>
      <c r="G35" s="4">
        <v>44146.84002314815</v>
      </c>
      <c r="H35" s="3" t="s">
        <v>61</v>
      </c>
      <c r="I35" s="3" t="s">
        <v>83</v>
      </c>
      <c r="K35" s="3" t="s">
        <v>112</v>
      </c>
      <c r="M35" s="3" t="s">
        <v>50</v>
      </c>
      <c r="O35" s="3" t="s">
        <v>462</v>
      </c>
      <c r="Q35" s="3" t="s">
        <v>273</v>
      </c>
      <c r="S35" s="3" t="s">
        <v>463</v>
      </c>
      <c r="T35" s="3" t="s">
        <v>464</v>
      </c>
      <c r="U35" s="3" t="s">
        <v>345</v>
      </c>
      <c r="W35" s="3" t="s">
        <v>37</v>
      </c>
      <c r="AB35" s="3" t="s">
        <v>61</v>
      </c>
      <c r="AD35" s="3" t="s">
        <v>465</v>
      </c>
      <c r="AF35" s="3" t="s">
        <v>466</v>
      </c>
      <c r="AG35" s="3" t="s">
        <v>146</v>
      </c>
      <c r="AH35" s="3" t="s">
        <v>467</v>
      </c>
      <c r="AI35" s="3" t="s">
        <v>100</v>
      </c>
      <c r="AJ35" s="3" t="s">
        <v>100</v>
      </c>
      <c r="AK35" s="3" t="s">
        <v>100</v>
      </c>
      <c r="AL35" s="3" t="s">
        <v>100</v>
      </c>
      <c r="AM35" s="3" t="s">
        <v>75</v>
      </c>
      <c r="AN35" s="3" t="s">
        <v>100</v>
      </c>
      <c r="AO35" s="3" t="s">
        <v>100</v>
      </c>
      <c r="AP35" s="3" t="s">
        <v>75</v>
      </c>
      <c r="AS35" s="3" t="s">
        <v>468</v>
      </c>
      <c r="AW35" s="3" t="s">
        <v>234</v>
      </c>
      <c r="AX35" s="3" t="s">
        <v>61</v>
      </c>
    </row>
    <row r="36" spans="1:50" x14ac:dyDescent="0.35">
      <c r="A36" s="3" t="s">
        <v>469</v>
      </c>
      <c r="B36" s="3" t="s">
        <v>470</v>
      </c>
      <c r="C36" s="3" t="s">
        <v>471</v>
      </c>
      <c r="D36" s="3" t="s">
        <v>472</v>
      </c>
      <c r="E36" s="3" t="s">
        <v>473</v>
      </c>
      <c r="F36" s="3" t="s">
        <v>474</v>
      </c>
      <c r="G36" s="4">
        <v>44146.562754629631</v>
      </c>
      <c r="H36" s="3" t="s">
        <v>61</v>
      </c>
      <c r="I36" s="3" t="s">
        <v>83</v>
      </c>
      <c r="K36" s="3" t="s">
        <v>389</v>
      </c>
      <c r="M36" s="3" t="s">
        <v>109</v>
      </c>
      <c r="O36" s="3" t="s">
        <v>475</v>
      </c>
      <c r="Q36" s="3" t="s">
        <v>52</v>
      </c>
      <c r="S36" s="3" t="s">
        <v>155</v>
      </c>
      <c r="T36" s="3" t="s">
        <v>476</v>
      </c>
      <c r="U36" s="3" t="s">
        <v>477</v>
      </c>
      <c r="W36" s="3" t="s">
        <v>55</v>
      </c>
      <c r="AA36" s="3" t="s">
        <v>478</v>
      </c>
      <c r="AB36" s="3" t="s">
        <v>48</v>
      </c>
      <c r="AC36" s="3" t="s">
        <v>479</v>
      </c>
      <c r="AD36" s="3" t="s">
        <v>176</v>
      </c>
      <c r="AE36" s="3" t="s">
        <v>176</v>
      </c>
      <c r="AF36" s="3" t="s">
        <v>480</v>
      </c>
      <c r="AG36" s="3" t="s">
        <v>146</v>
      </c>
      <c r="AH36" s="3" t="s">
        <v>481</v>
      </c>
      <c r="AI36" s="3" t="s">
        <v>75</v>
      </c>
      <c r="AJ36" s="3" t="s">
        <v>75</v>
      </c>
      <c r="AK36" s="3" t="s">
        <v>100</v>
      </c>
      <c r="AL36" s="3" t="s">
        <v>100</v>
      </c>
      <c r="AM36" s="3" t="s">
        <v>75</v>
      </c>
      <c r="AN36" s="3" t="s">
        <v>75</v>
      </c>
      <c r="AO36" s="3" t="s">
        <v>100</v>
      </c>
      <c r="AP36" s="3" t="s">
        <v>76</v>
      </c>
      <c r="AV36" s="3" t="s">
        <v>482</v>
      </c>
      <c r="AW36" s="3" t="s">
        <v>102</v>
      </c>
      <c r="AX36" s="3" t="s">
        <v>48</v>
      </c>
    </row>
    <row r="37" spans="1:50" x14ac:dyDescent="0.35">
      <c r="A37" s="3" t="s">
        <v>483</v>
      </c>
      <c r="B37" s="3" t="s">
        <v>484</v>
      </c>
      <c r="C37" s="3" t="s">
        <v>485</v>
      </c>
      <c r="D37" s="3" t="s">
        <v>486</v>
      </c>
      <c r="E37" s="3" t="s">
        <v>487</v>
      </c>
      <c r="F37" s="3" t="s">
        <v>488</v>
      </c>
      <c r="G37" s="4">
        <v>44146.560277777775</v>
      </c>
      <c r="H37" s="3" t="s">
        <v>48</v>
      </c>
      <c r="I37" s="3" t="s">
        <v>83</v>
      </c>
      <c r="K37" s="3" t="s">
        <v>308</v>
      </c>
      <c r="M37" s="3" t="s">
        <v>226</v>
      </c>
      <c r="O37" s="3" t="s">
        <v>317</v>
      </c>
      <c r="Q37" s="3" t="s">
        <v>273</v>
      </c>
      <c r="S37" s="3" t="s">
        <v>489</v>
      </c>
      <c r="T37" s="3" t="s">
        <v>112</v>
      </c>
      <c r="U37" s="3" t="s">
        <v>490</v>
      </c>
      <c r="W37" s="3" t="s">
        <v>55</v>
      </c>
      <c r="X37" s="3" t="s">
        <v>491</v>
      </c>
      <c r="Y37" s="3" t="s">
        <v>492</v>
      </c>
      <c r="Z37" s="3" t="s">
        <v>493</v>
      </c>
      <c r="AA37" s="3" t="s">
        <v>494</v>
      </c>
      <c r="AB37" s="3" t="s">
        <v>61</v>
      </c>
      <c r="AD37" s="3" t="s">
        <v>193</v>
      </c>
      <c r="AF37" s="3" t="s">
        <v>495</v>
      </c>
      <c r="AG37" s="3" t="s">
        <v>146</v>
      </c>
      <c r="AI37" s="3" t="s">
        <v>75</v>
      </c>
      <c r="AJ37" s="3" t="s">
        <v>75</v>
      </c>
      <c r="AK37" s="3" t="s">
        <v>100</v>
      </c>
      <c r="AL37" s="3" t="s">
        <v>76</v>
      </c>
      <c r="AM37" s="3" t="s">
        <v>75</v>
      </c>
      <c r="AN37" s="3" t="s">
        <v>75</v>
      </c>
      <c r="AO37" s="3" t="s">
        <v>75</v>
      </c>
      <c r="AP37" s="3" t="s">
        <v>100</v>
      </c>
      <c r="AS37" s="3" t="s">
        <v>496</v>
      </c>
      <c r="AT37" s="3" t="s">
        <v>497</v>
      </c>
      <c r="AV37" s="3" t="s">
        <v>425</v>
      </c>
      <c r="AW37" s="3" t="s">
        <v>134</v>
      </c>
    </row>
    <row r="38" spans="1:50" x14ac:dyDescent="0.35">
      <c r="A38" s="3" t="s">
        <v>498</v>
      </c>
      <c r="B38" s="3" t="s">
        <v>499</v>
      </c>
      <c r="C38" s="3" t="s">
        <v>500</v>
      </c>
      <c r="D38" s="3" t="s">
        <v>501</v>
      </c>
      <c r="E38" s="3">
        <v>6517893854</v>
      </c>
      <c r="F38" s="3" t="s">
        <v>502</v>
      </c>
      <c r="G38" s="4">
        <v>44146.540856481479</v>
      </c>
      <c r="H38" s="3" t="s">
        <v>61</v>
      </c>
      <c r="I38" s="3" t="s">
        <v>83</v>
      </c>
      <c r="K38" s="3" t="s">
        <v>389</v>
      </c>
      <c r="M38" s="3" t="s">
        <v>50</v>
      </c>
      <c r="O38" s="3" t="s">
        <v>141</v>
      </c>
      <c r="Q38" s="3" t="s">
        <v>273</v>
      </c>
      <c r="S38" s="3" t="s">
        <v>503</v>
      </c>
      <c r="U38" s="3" t="s">
        <v>275</v>
      </c>
      <c r="W38" s="3" t="s">
        <v>504</v>
      </c>
      <c r="AB38" s="3" t="s">
        <v>61</v>
      </c>
      <c r="AD38" s="3" t="s">
        <v>176</v>
      </c>
      <c r="AF38" s="3" t="s">
        <v>505</v>
      </c>
      <c r="AG38" s="3" t="s">
        <v>146</v>
      </c>
      <c r="AH38" s="3" t="s">
        <v>506</v>
      </c>
      <c r="AI38" s="3" t="s">
        <v>75</v>
      </c>
      <c r="AJ38" s="3" t="s">
        <v>100</v>
      </c>
      <c r="AK38" s="3" t="s">
        <v>100</v>
      </c>
      <c r="AL38" s="3" t="s">
        <v>76</v>
      </c>
      <c r="AM38" s="3" t="s">
        <v>76</v>
      </c>
      <c r="AN38" s="3" t="s">
        <v>100</v>
      </c>
      <c r="AO38" s="3" t="s">
        <v>100</v>
      </c>
      <c r="AP38" s="3" t="s">
        <v>75</v>
      </c>
      <c r="AQ38" s="3" t="s">
        <v>101</v>
      </c>
      <c r="AS38" s="3" t="s">
        <v>507</v>
      </c>
      <c r="AT38" s="3" t="s">
        <v>508</v>
      </c>
      <c r="AU38" s="3" t="s">
        <v>509</v>
      </c>
      <c r="AV38" s="3" t="s">
        <v>371</v>
      </c>
      <c r="AW38" s="3" t="s">
        <v>165</v>
      </c>
      <c r="AX38" s="3" t="s">
        <v>48</v>
      </c>
    </row>
    <row r="39" spans="1:50" x14ac:dyDescent="0.35">
      <c r="A39" s="3" t="s">
        <v>510</v>
      </c>
      <c r="B39" s="3" t="s">
        <v>511</v>
      </c>
      <c r="C39" s="3" t="s">
        <v>512</v>
      </c>
      <c r="D39" s="3" t="s">
        <v>223</v>
      </c>
      <c r="E39" s="3">
        <v>7634139037</v>
      </c>
      <c r="F39" s="3" t="s">
        <v>513</v>
      </c>
      <c r="G39" s="4">
        <v>44146.540833333333</v>
      </c>
      <c r="H39" s="3" t="s">
        <v>61</v>
      </c>
      <c r="I39" s="3" t="s">
        <v>83</v>
      </c>
      <c r="K39" s="3" t="s">
        <v>514</v>
      </c>
      <c r="M39" s="3" t="s">
        <v>515</v>
      </c>
      <c r="O39" s="3" t="s">
        <v>516</v>
      </c>
      <c r="Q39" s="3" t="s">
        <v>87</v>
      </c>
      <c r="S39" s="3" t="s">
        <v>517</v>
      </c>
      <c r="U39" s="3" t="s">
        <v>288</v>
      </c>
      <c r="AG39" s="3" t="s">
        <v>73</v>
      </c>
      <c r="AH39" s="3" t="s">
        <v>518</v>
      </c>
      <c r="AS39" s="3" t="s">
        <v>519</v>
      </c>
      <c r="AT39" s="3" t="s">
        <v>520</v>
      </c>
      <c r="AX39" s="3" t="s">
        <v>61</v>
      </c>
    </row>
    <row r="40" spans="1:50" x14ac:dyDescent="0.35">
      <c r="A40" s="3" t="s">
        <v>521</v>
      </c>
      <c r="B40" s="3" t="s">
        <v>522</v>
      </c>
      <c r="C40" s="3" t="s">
        <v>523</v>
      </c>
      <c r="D40" s="3" t="s">
        <v>524</v>
      </c>
      <c r="E40" s="3">
        <v>5074427881</v>
      </c>
      <c r="F40" s="3" t="s">
        <v>525</v>
      </c>
      <c r="G40" s="4">
        <v>44146.52270833333</v>
      </c>
      <c r="H40" s="3" t="s">
        <v>61</v>
      </c>
      <c r="I40" s="3" t="s">
        <v>83</v>
      </c>
      <c r="K40" s="3" t="s">
        <v>526</v>
      </c>
      <c r="M40" s="3" t="s">
        <v>85</v>
      </c>
      <c r="O40" s="3" t="s">
        <v>527</v>
      </c>
      <c r="Q40" s="3" t="s">
        <v>124</v>
      </c>
      <c r="S40" s="3" t="s">
        <v>528</v>
      </c>
      <c r="T40" s="3" t="s">
        <v>529</v>
      </c>
      <c r="U40" s="3" t="s">
        <v>530</v>
      </c>
      <c r="W40" s="3" t="s">
        <v>68</v>
      </c>
      <c r="X40" s="3">
        <v>12</v>
      </c>
      <c r="Y40" s="3">
        <v>200</v>
      </c>
      <c r="AA40" s="3" t="s">
        <v>531</v>
      </c>
      <c r="AB40" s="3" t="s">
        <v>61</v>
      </c>
      <c r="AD40" s="3" t="s">
        <v>176</v>
      </c>
      <c r="AF40" s="3" t="s">
        <v>532</v>
      </c>
      <c r="AG40" s="3" t="s">
        <v>73</v>
      </c>
      <c r="AI40" s="3" t="s">
        <v>76</v>
      </c>
      <c r="AJ40" s="3" t="s">
        <v>75</v>
      </c>
      <c r="AK40" s="3" t="s">
        <v>75</v>
      </c>
      <c r="AL40" s="3" t="s">
        <v>100</v>
      </c>
      <c r="AM40" s="3" t="s">
        <v>75</v>
      </c>
      <c r="AN40" s="3" t="s">
        <v>75</v>
      </c>
      <c r="AO40" s="3" t="s">
        <v>75</v>
      </c>
      <c r="AP40" s="3" t="s">
        <v>75</v>
      </c>
      <c r="AS40" s="3" t="s">
        <v>533</v>
      </c>
      <c r="AT40" s="3" t="s">
        <v>534</v>
      </c>
      <c r="AX40" s="3" t="s">
        <v>61</v>
      </c>
    </row>
    <row r="41" spans="1:50" x14ac:dyDescent="0.35">
      <c r="A41" s="3" t="s">
        <v>535</v>
      </c>
      <c r="B41" s="3" t="s">
        <v>536</v>
      </c>
      <c r="C41" s="3" t="s">
        <v>537</v>
      </c>
      <c r="E41" s="3">
        <v>6514383337</v>
      </c>
      <c r="F41" s="3" t="s">
        <v>538</v>
      </c>
      <c r="G41" s="4">
        <v>44146.475173611114</v>
      </c>
      <c r="H41" s="3" t="s">
        <v>61</v>
      </c>
      <c r="I41" s="3" t="s">
        <v>83</v>
      </c>
      <c r="K41" s="3" t="s">
        <v>539</v>
      </c>
      <c r="M41" s="3" t="s">
        <v>50</v>
      </c>
      <c r="O41" s="3" t="s">
        <v>540</v>
      </c>
      <c r="P41" s="3" t="s">
        <v>541</v>
      </c>
      <c r="Q41" s="3" t="s">
        <v>87</v>
      </c>
      <c r="S41" s="3" t="s">
        <v>112</v>
      </c>
      <c r="U41" s="3" t="s">
        <v>542</v>
      </c>
      <c r="W41" s="3" t="s">
        <v>543</v>
      </c>
      <c r="AB41" s="3" t="s">
        <v>61</v>
      </c>
      <c r="AD41" s="3" t="s">
        <v>465</v>
      </c>
      <c r="AG41" s="3" t="s">
        <v>73</v>
      </c>
      <c r="AK41" s="3" t="s">
        <v>75</v>
      </c>
      <c r="AM41" s="3" t="s">
        <v>75</v>
      </c>
      <c r="AN41" s="3" t="s">
        <v>75</v>
      </c>
      <c r="AO41" s="3" t="s">
        <v>100</v>
      </c>
      <c r="AP41" s="3" t="s">
        <v>75</v>
      </c>
      <c r="AS41" s="3" t="s">
        <v>544</v>
      </c>
      <c r="AT41" s="3" t="s">
        <v>545</v>
      </c>
      <c r="AW41" s="3" t="s">
        <v>134</v>
      </c>
      <c r="AX41" s="3" t="s">
        <v>48</v>
      </c>
    </row>
    <row r="42" spans="1:50" x14ac:dyDescent="0.35">
      <c r="A42" s="3" t="s">
        <v>546</v>
      </c>
      <c r="B42" s="3" t="s">
        <v>547</v>
      </c>
      <c r="C42" s="3" t="s">
        <v>548</v>
      </c>
      <c r="D42" s="3" t="s">
        <v>120</v>
      </c>
      <c r="E42" s="3">
        <v>2186925437</v>
      </c>
      <c r="F42" s="3" t="s">
        <v>549</v>
      </c>
      <c r="G42" s="4">
        <v>44146.471365740741</v>
      </c>
      <c r="H42" s="3" t="s">
        <v>61</v>
      </c>
      <c r="I42" s="3" t="s">
        <v>83</v>
      </c>
      <c r="K42" s="3" t="s">
        <v>550</v>
      </c>
      <c r="M42" s="3" t="s">
        <v>85</v>
      </c>
      <c r="O42" s="3" t="s">
        <v>551</v>
      </c>
      <c r="P42" s="3" t="s">
        <v>552</v>
      </c>
      <c r="Q42" s="3" t="s">
        <v>124</v>
      </c>
      <c r="S42" s="3" t="s">
        <v>142</v>
      </c>
      <c r="T42" s="3" t="s">
        <v>553</v>
      </c>
      <c r="U42" s="3" t="s">
        <v>554</v>
      </c>
      <c r="V42" s="3" t="s">
        <v>555</v>
      </c>
      <c r="W42" s="3" t="s">
        <v>556</v>
      </c>
      <c r="X42" s="3">
        <v>25</v>
      </c>
      <c r="Y42" s="3">
        <v>0</v>
      </c>
      <c r="Z42" s="3">
        <v>0</v>
      </c>
      <c r="AA42" s="3" t="s">
        <v>557</v>
      </c>
      <c r="AB42" s="3" t="s">
        <v>61</v>
      </c>
      <c r="AD42" s="3" t="s">
        <v>99</v>
      </c>
      <c r="AF42" s="3" t="s">
        <v>558</v>
      </c>
      <c r="AG42" s="3" t="s">
        <v>73</v>
      </c>
      <c r="AH42" s="3" t="s">
        <v>559</v>
      </c>
      <c r="AI42" s="3" t="s">
        <v>76</v>
      </c>
      <c r="AJ42" s="3" t="s">
        <v>76</v>
      </c>
      <c r="AK42" s="3" t="s">
        <v>75</v>
      </c>
      <c r="AL42" s="3" t="s">
        <v>75</v>
      </c>
      <c r="AM42" s="3" t="s">
        <v>76</v>
      </c>
      <c r="AN42" s="3" t="s">
        <v>75</v>
      </c>
      <c r="AO42" s="3" t="s">
        <v>76</v>
      </c>
      <c r="AP42" s="3" t="s">
        <v>76</v>
      </c>
      <c r="AQ42" s="3" t="s">
        <v>75</v>
      </c>
      <c r="AR42" s="3" t="s">
        <v>560</v>
      </c>
      <c r="AS42" s="3" t="s">
        <v>561</v>
      </c>
      <c r="AT42" s="3" t="s">
        <v>562</v>
      </c>
      <c r="AU42" s="3" t="s">
        <v>563</v>
      </c>
      <c r="AV42" s="3" t="s">
        <v>397</v>
      </c>
      <c r="AX42" s="3" t="s">
        <v>61</v>
      </c>
    </row>
    <row r="43" spans="1:50" x14ac:dyDescent="0.35">
      <c r="A43" s="3" t="s">
        <v>564</v>
      </c>
      <c r="B43" s="3" t="s">
        <v>565</v>
      </c>
      <c r="C43" s="3" t="s">
        <v>566</v>
      </c>
      <c r="D43" s="3" t="s">
        <v>120</v>
      </c>
      <c r="E43" s="3">
        <v>2187223126</v>
      </c>
      <c r="F43" s="3" t="s">
        <v>567</v>
      </c>
      <c r="G43" s="4">
        <v>44146.427210648151</v>
      </c>
      <c r="H43" s="3" t="s">
        <v>61</v>
      </c>
      <c r="I43" s="3" t="s">
        <v>83</v>
      </c>
      <c r="K43" s="3" t="s">
        <v>308</v>
      </c>
      <c r="M43" s="3" t="s">
        <v>50</v>
      </c>
      <c r="O43" s="3" t="s">
        <v>568</v>
      </c>
      <c r="P43" s="3" t="s">
        <v>569</v>
      </c>
      <c r="Q43" s="3" t="s">
        <v>273</v>
      </c>
      <c r="S43" s="3" t="s">
        <v>112</v>
      </c>
      <c r="T43" s="3" t="s">
        <v>570</v>
      </c>
      <c r="U43" s="3" t="s">
        <v>571</v>
      </c>
      <c r="V43" s="3" t="s">
        <v>572</v>
      </c>
      <c r="W43" s="3" t="s">
        <v>158</v>
      </c>
      <c r="Z43" s="3" t="s">
        <v>573</v>
      </c>
      <c r="AA43" s="3" t="s">
        <v>574</v>
      </c>
      <c r="AB43" s="3" t="s">
        <v>61</v>
      </c>
      <c r="AD43" s="3" t="s">
        <v>465</v>
      </c>
      <c r="AF43" s="3" t="s">
        <v>575</v>
      </c>
      <c r="AG43" s="3" t="s">
        <v>146</v>
      </c>
      <c r="AI43" s="3" t="s">
        <v>75</v>
      </c>
      <c r="AJ43" s="3" t="s">
        <v>100</v>
      </c>
      <c r="AK43" s="3" t="s">
        <v>75</v>
      </c>
      <c r="AL43" s="3" t="s">
        <v>101</v>
      </c>
      <c r="AM43" s="3" t="s">
        <v>75</v>
      </c>
      <c r="AN43" s="3" t="s">
        <v>100</v>
      </c>
      <c r="AO43" s="3" t="s">
        <v>100</v>
      </c>
      <c r="AP43" s="3" t="s">
        <v>100</v>
      </c>
      <c r="AS43" s="3" t="s">
        <v>576</v>
      </c>
      <c r="AT43" s="3" t="s">
        <v>577</v>
      </c>
      <c r="AU43" s="3" t="s">
        <v>578</v>
      </c>
      <c r="AW43" s="3" t="s">
        <v>234</v>
      </c>
      <c r="AX43" s="3" t="s">
        <v>61</v>
      </c>
    </row>
    <row r="44" spans="1:50" x14ac:dyDescent="0.35">
      <c r="A44" s="3" t="s">
        <v>579</v>
      </c>
      <c r="F44" s="3" t="s">
        <v>580</v>
      </c>
      <c r="G44" s="4">
        <v>44146.400057870371</v>
      </c>
      <c r="H44" s="3" t="s">
        <v>61</v>
      </c>
      <c r="I44" s="3" t="s">
        <v>83</v>
      </c>
      <c r="K44" s="3" t="s">
        <v>581</v>
      </c>
      <c r="M44" s="3" t="s">
        <v>37</v>
      </c>
      <c r="N44" s="3" t="s">
        <v>582</v>
      </c>
      <c r="O44" s="3" t="s">
        <v>583</v>
      </c>
      <c r="P44" s="3" t="s">
        <v>584</v>
      </c>
      <c r="Q44" s="3" t="s">
        <v>52</v>
      </c>
      <c r="S44" s="3" t="s">
        <v>155</v>
      </c>
      <c r="U44" s="3" t="s">
        <v>585</v>
      </c>
      <c r="W44" s="3" t="s">
        <v>391</v>
      </c>
      <c r="X44" s="3" t="s">
        <v>586</v>
      </c>
      <c r="AA44" s="3" t="s">
        <v>587</v>
      </c>
      <c r="AB44" s="3" t="s">
        <v>61</v>
      </c>
      <c r="AD44" s="3" t="s">
        <v>193</v>
      </c>
      <c r="AF44" s="3" t="s">
        <v>588</v>
      </c>
      <c r="AG44" s="3" t="s">
        <v>73</v>
      </c>
      <c r="AH44" s="3" t="s">
        <v>589</v>
      </c>
      <c r="AI44" s="3" t="s">
        <v>75</v>
      </c>
      <c r="AJ44" s="3" t="s">
        <v>100</v>
      </c>
      <c r="AK44" s="3" t="s">
        <v>75</v>
      </c>
      <c r="AL44" s="3" t="s">
        <v>101</v>
      </c>
      <c r="AM44" s="3" t="s">
        <v>101</v>
      </c>
      <c r="AN44" s="3" t="s">
        <v>101</v>
      </c>
      <c r="AO44" s="3" t="s">
        <v>75</v>
      </c>
      <c r="AP44" s="3" t="s">
        <v>75</v>
      </c>
      <c r="AV44" s="3" t="s">
        <v>219</v>
      </c>
      <c r="AW44" s="3" t="s">
        <v>102</v>
      </c>
      <c r="AX44" s="3" t="s">
        <v>61</v>
      </c>
    </row>
    <row r="45" spans="1:50" x14ac:dyDescent="0.35">
      <c r="A45" s="3" t="s">
        <v>590</v>
      </c>
      <c r="B45" s="3" t="s">
        <v>591</v>
      </c>
      <c r="C45" s="3" t="s">
        <v>592</v>
      </c>
      <c r="D45" s="3" t="s">
        <v>593</v>
      </c>
      <c r="E45" s="3" t="s">
        <v>594</v>
      </c>
      <c r="F45" s="3" t="s">
        <v>595</v>
      </c>
      <c r="G45" s="4">
        <v>44146.378564814811</v>
      </c>
      <c r="H45" s="3" t="s">
        <v>61</v>
      </c>
      <c r="I45" s="3" t="s">
        <v>83</v>
      </c>
      <c r="K45" s="3" t="s">
        <v>596</v>
      </c>
      <c r="M45" s="3" t="s">
        <v>63</v>
      </c>
      <c r="O45" s="3" t="s">
        <v>597</v>
      </c>
      <c r="P45" s="3" t="s">
        <v>598</v>
      </c>
      <c r="Q45" s="3" t="s">
        <v>111</v>
      </c>
      <c r="S45" s="3" t="s">
        <v>112</v>
      </c>
      <c r="U45" s="3" t="s">
        <v>288</v>
      </c>
      <c r="AG45" s="3" t="s">
        <v>73</v>
      </c>
      <c r="AS45" s="3" t="s">
        <v>599</v>
      </c>
      <c r="AV45" s="3" t="s">
        <v>397</v>
      </c>
      <c r="AW45" s="3" t="s">
        <v>234</v>
      </c>
      <c r="AX45" s="3" t="s">
        <v>61</v>
      </c>
    </row>
    <row r="46" spans="1:50" x14ac:dyDescent="0.35">
      <c r="A46" s="3" t="s">
        <v>600</v>
      </c>
      <c r="B46" s="3" t="s">
        <v>601</v>
      </c>
      <c r="C46" s="3" t="s">
        <v>602</v>
      </c>
      <c r="D46" s="3" t="s">
        <v>603</v>
      </c>
      <c r="E46" s="3">
        <v>2183307500</v>
      </c>
      <c r="F46" s="3" t="s">
        <v>604</v>
      </c>
      <c r="G46" s="4">
        <v>44145.643599537034</v>
      </c>
      <c r="H46" s="3" t="s">
        <v>61</v>
      </c>
      <c r="I46" s="3" t="s">
        <v>83</v>
      </c>
      <c r="K46" s="3" t="s">
        <v>112</v>
      </c>
      <c r="M46" s="3" t="s">
        <v>226</v>
      </c>
      <c r="O46" s="3" t="s">
        <v>37</v>
      </c>
      <c r="P46" s="3" t="s">
        <v>605</v>
      </c>
      <c r="Q46" s="3" t="s">
        <v>64</v>
      </c>
      <c r="T46" s="3" t="s">
        <v>606</v>
      </c>
      <c r="AV46" s="3" t="s">
        <v>371</v>
      </c>
      <c r="AW46" s="3" t="s">
        <v>234</v>
      </c>
      <c r="AX46" s="3" t="s">
        <v>48</v>
      </c>
    </row>
    <row r="47" spans="1:50" x14ac:dyDescent="0.35">
      <c r="A47" s="3" t="s">
        <v>607</v>
      </c>
      <c r="B47" s="3" t="s">
        <v>608</v>
      </c>
      <c r="C47" s="3" t="s">
        <v>609</v>
      </c>
      <c r="D47" s="3" t="s">
        <v>610</v>
      </c>
      <c r="E47" s="3">
        <v>6124351673</v>
      </c>
      <c r="F47" s="3" t="s">
        <v>611</v>
      </c>
      <c r="G47" s="4">
        <v>44145.643587962964</v>
      </c>
      <c r="H47" s="3" t="s">
        <v>61</v>
      </c>
      <c r="I47" s="3" t="s">
        <v>83</v>
      </c>
      <c r="K47" s="3" t="s">
        <v>271</v>
      </c>
      <c r="M47" s="3" t="s">
        <v>50</v>
      </c>
      <c r="O47" s="3" t="s">
        <v>612</v>
      </c>
      <c r="Q47" s="3" t="s">
        <v>273</v>
      </c>
      <c r="S47" s="3" t="s">
        <v>463</v>
      </c>
      <c r="T47" s="3" t="s">
        <v>613</v>
      </c>
      <c r="U47" s="3" t="s">
        <v>614</v>
      </c>
      <c r="W47" s="3" t="s">
        <v>215</v>
      </c>
      <c r="X47" s="3">
        <v>30</v>
      </c>
      <c r="Y47" s="3">
        <v>30</v>
      </c>
      <c r="Z47" s="3" t="s">
        <v>615</v>
      </c>
      <c r="AA47" s="3" t="s">
        <v>616</v>
      </c>
      <c r="AB47" s="3" t="s">
        <v>48</v>
      </c>
      <c r="AC47" s="3" t="s">
        <v>617</v>
      </c>
      <c r="AD47" s="3" t="s">
        <v>176</v>
      </c>
      <c r="AE47" s="3" t="s">
        <v>176</v>
      </c>
      <c r="AF47" s="3" t="s">
        <v>618</v>
      </c>
      <c r="AG47" s="3" t="s">
        <v>146</v>
      </c>
      <c r="AI47" s="3" t="s">
        <v>100</v>
      </c>
      <c r="AJ47" s="3" t="s">
        <v>100</v>
      </c>
      <c r="AK47" s="3" t="s">
        <v>100</v>
      </c>
      <c r="AL47" s="3" t="s">
        <v>100</v>
      </c>
      <c r="AN47" s="3" t="s">
        <v>100</v>
      </c>
      <c r="AO47" s="3" t="s">
        <v>100</v>
      </c>
      <c r="AP47" s="3" t="s">
        <v>100</v>
      </c>
      <c r="AS47" s="3" t="s">
        <v>619</v>
      </c>
      <c r="AT47" s="3" t="s">
        <v>620</v>
      </c>
      <c r="AV47" s="3" t="s">
        <v>621</v>
      </c>
      <c r="AW47" s="3" t="s">
        <v>102</v>
      </c>
      <c r="AX47" s="3" t="s">
        <v>48</v>
      </c>
    </row>
    <row r="48" spans="1:50" x14ac:dyDescent="0.35">
      <c r="A48" s="3" t="s">
        <v>622</v>
      </c>
      <c r="B48" s="3" t="s">
        <v>623</v>
      </c>
      <c r="C48" s="3" t="s">
        <v>624</v>
      </c>
      <c r="D48" s="3" t="s">
        <v>625</v>
      </c>
      <c r="F48" s="3" t="s">
        <v>626</v>
      </c>
      <c r="G48" s="4">
        <v>44145.643310185187</v>
      </c>
      <c r="H48" s="3" t="s">
        <v>61</v>
      </c>
      <c r="I48" s="3" t="s">
        <v>83</v>
      </c>
      <c r="K48" s="3" t="s">
        <v>627</v>
      </c>
      <c r="M48" s="3" t="s">
        <v>85</v>
      </c>
      <c r="O48" s="3" t="s">
        <v>187</v>
      </c>
      <c r="Q48" s="3" t="s">
        <v>124</v>
      </c>
      <c r="S48" s="3" t="s">
        <v>628</v>
      </c>
      <c r="T48" s="3" t="s">
        <v>629</v>
      </c>
      <c r="U48" s="3" t="s">
        <v>89</v>
      </c>
      <c r="W48" s="3" t="s">
        <v>19</v>
      </c>
      <c r="Y48" s="3">
        <v>15</v>
      </c>
      <c r="AA48" s="3" t="s">
        <v>630</v>
      </c>
      <c r="AB48" s="3" t="s">
        <v>61</v>
      </c>
      <c r="AD48" s="3" t="s">
        <v>176</v>
      </c>
      <c r="AF48" s="3" t="s">
        <v>631</v>
      </c>
      <c r="AG48" s="3" t="s">
        <v>73</v>
      </c>
      <c r="AH48" s="3" t="s">
        <v>632</v>
      </c>
      <c r="AI48" s="3" t="s">
        <v>75</v>
      </c>
      <c r="AJ48" s="3" t="s">
        <v>100</v>
      </c>
      <c r="AK48" s="3" t="s">
        <v>100</v>
      </c>
      <c r="AL48" s="3" t="s">
        <v>100</v>
      </c>
      <c r="AM48" s="3" t="s">
        <v>75</v>
      </c>
      <c r="AN48" s="3" t="s">
        <v>75</v>
      </c>
      <c r="AO48" s="3" t="s">
        <v>100</v>
      </c>
      <c r="AP48" s="3" t="s">
        <v>75</v>
      </c>
      <c r="AS48" s="3" t="s">
        <v>633</v>
      </c>
      <c r="AT48" s="3" t="s">
        <v>634</v>
      </c>
      <c r="AU48" s="3" t="s">
        <v>635</v>
      </c>
      <c r="AV48" s="3" t="s">
        <v>636</v>
      </c>
      <c r="AW48" s="3" t="s">
        <v>102</v>
      </c>
      <c r="AX48" s="3" t="s">
        <v>48</v>
      </c>
    </row>
    <row r="49" spans="1:50" x14ac:dyDescent="0.35">
      <c r="A49" s="3" t="s">
        <v>637</v>
      </c>
      <c r="B49" s="3" t="s">
        <v>638</v>
      </c>
      <c r="C49" s="3" t="s">
        <v>639</v>
      </c>
      <c r="D49" s="3" t="s">
        <v>640</v>
      </c>
      <c r="E49" s="3">
        <v>6125642713</v>
      </c>
      <c r="F49" s="3" t="s">
        <v>641</v>
      </c>
      <c r="G49" s="4">
        <v>44145.622430555559</v>
      </c>
      <c r="H49" s="3" t="s">
        <v>48</v>
      </c>
      <c r="I49" s="3" t="s">
        <v>83</v>
      </c>
      <c r="K49" s="3" t="s">
        <v>271</v>
      </c>
      <c r="M49" s="3" t="s">
        <v>642</v>
      </c>
      <c r="O49" s="3" t="s">
        <v>330</v>
      </c>
      <c r="Q49" s="3" t="s">
        <v>273</v>
      </c>
      <c r="S49" s="3" t="s">
        <v>318</v>
      </c>
      <c r="T49" s="3" t="s">
        <v>643</v>
      </c>
      <c r="U49" s="3" t="s">
        <v>490</v>
      </c>
      <c r="W49" s="3" t="s">
        <v>55</v>
      </c>
      <c r="X49" s="3" t="s">
        <v>644</v>
      </c>
      <c r="Y49" s="3">
        <v>4</v>
      </c>
      <c r="Z49" s="3">
        <v>30</v>
      </c>
      <c r="AA49" s="3" t="s">
        <v>645</v>
      </c>
      <c r="AB49" s="3" t="s">
        <v>48</v>
      </c>
      <c r="AC49" s="3" t="s">
        <v>646</v>
      </c>
      <c r="AD49" s="3" t="s">
        <v>72</v>
      </c>
      <c r="AE49" s="3" t="s">
        <v>193</v>
      </c>
      <c r="AF49" s="3" t="s">
        <v>647</v>
      </c>
      <c r="AG49" s="3" t="s">
        <v>73</v>
      </c>
      <c r="AH49" s="3" t="s">
        <v>648</v>
      </c>
      <c r="AI49" s="3" t="s">
        <v>75</v>
      </c>
      <c r="AJ49" s="3" t="s">
        <v>75</v>
      </c>
      <c r="AK49" s="3" t="s">
        <v>75</v>
      </c>
      <c r="AL49" s="3" t="s">
        <v>75</v>
      </c>
      <c r="AM49" s="3" t="s">
        <v>76</v>
      </c>
      <c r="AN49" s="3" t="s">
        <v>76</v>
      </c>
      <c r="AO49" s="3" t="s">
        <v>75</v>
      </c>
      <c r="AP49" s="3" t="s">
        <v>75</v>
      </c>
      <c r="AQ49" s="3" t="s">
        <v>100</v>
      </c>
      <c r="AR49" s="3" t="s">
        <v>649</v>
      </c>
      <c r="AS49" s="3" t="s">
        <v>650</v>
      </c>
      <c r="AT49" s="3" t="s">
        <v>651</v>
      </c>
      <c r="AV49" s="3" t="s">
        <v>397</v>
      </c>
      <c r="AW49" s="3" t="s">
        <v>234</v>
      </c>
    </row>
    <row r="50" spans="1:50" x14ac:dyDescent="0.35">
      <c r="A50" s="3" t="s">
        <v>652</v>
      </c>
      <c r="B50" s="3" t="s">
        <v>653</v>
      </c>
      <c r="C50" s="3" t="s">
        <v>654</v>
      </c>
      <c r="D50" s="3" t="s">
        <v>655</v>
      </c>
      <c r="E50" s="3">
        <v>5622695567</v>
      </c>
      <c r="F50" s="3" t="s">
        <v>656</v>
      </c>
      <c r="G50" s="4">
        <v>44145.574699074074</v>
      </c>
      <c r="H50" s="3" t="s">
        <v>61</v>
      </c>
      <c r="I50" s="3" t="s">
        <v>240</v>
      </c>
      <c r="M50" s="3" t="s">
        <v>50</v>
      </c>
      <c r="O50" s="3" t="s">
        <v>597</v>
      </c>
      <c r="P50" s="3" t="s">
        <v>657</v>
      </c>
      <c r="Q50" s="3" t="s">
        <v>52</v>
      </c>
      <c r="S50" s="3" t="s">
        <v>112</v>
      </c>
      <c r="T50" s="3" t="s">
        <v>658</v>
      </c>
      <c r="U50" s="3" t="s">
        <v>585</v>
      </c>
      <c r="W50" s="3" t="s">
        <v>55</v>
      </c>
      <c r="X50" s="3" t="s">
        <v>659</v>
      </c>
      <c r="Y50" s="3" t="s">
        <v>660</v>
      </c>
      <c r="Z50" s="3" t="s">
        <v>661</v>
      </c>
      <c r="AA50" s="3" t="s">
        <v>662</v>
      </c>
      <c r="AB50" s="3" t="s">
        <v>61</v>
      </c>
      <c r="AD50" s="3" t="s">
        <v>465</v>
      </c>
      <c r="AF50" s="3" t="s">
        <v>663</v>
      </c>
      <c r="AG50" s="3" t="s">
        <v>73</v>
      </c>
      <c r="AH50" s="3" t="s">
        <v>664</v>
      </c>
      <c r="AI50" s="3" t="s">
        <v>100</v>
      </c>
      <c r="AJ50" s="3" t="s">
        <v>100</v>
      </c>
      <c r="AK50" s="3" t="s">
        <v>75</v>
      </c>
      <c r="AS50" s="3" t="s">
        <v>665</v>
      </c>
      <c r="AW50" s="3" t="s">
        <v>234</v>
      </c>
      <c r="AX50" s="3" t="s">
        <v>48</v>
      </c>
    </row>
    <row r="51" spans="1:50" x14ac:dyDescent="0.35">
      <c r="A51" s="3" t="s">
        <v>666</v>
      </c>
      <c r="B51" s="3" t="s">
        <v>667</v>
      </c>
      <c r="C51" s="3" t="s">
        <v>668</v>
      </c>
      <c r="D51" s="3" t="s">
        <v>223</v>
      </c>
      <c r="E51" s="3">
        <v>5074935336</v>
      </c>
      <c r="F51" s="3" t="s">
        <v>669</v>
      </c>
      <c r="G51" s="4">
        <v>44145.570821759262</v>
      </c>
      <c r="H51" s="3" t="s">
        <v>61</v>
      </c>
      <c r="I51" s="3" t="s">
        <v>83</v>
      </c>
      <c r="K51" s="3" t="s">
        <v>296</v>
      </c>
      <c r="M51" s="3" t="s">
        <v>670</v>
      </c>
      <c r="O51" s="3" t="s">
        <v>141</v>
      </c>
      <c r="Q51" s="3" t="s">
        <v>124</v>
      </c>
      <c r="S51" s="3" t="s">
        <v>671</v>
      </c>
      <c r="U51" s="3" t="s">
        <v>37</v>
      </c>
      <c r="V51" s="3" t="s">
        <v>672</v>
      </c>
      <c r="AG51" s="3" t="s">
        <v>195</v>
      </c>
      <c r="AU51" s="3" t="s">
        <v>673</v>
      </c>
      <c r="AX51" s="3" t="s">
        <v>61</v>
      </c>
    </row>
    <row r="52" spans="1:50" x14ac:dyDescent="0.35">
      <c r="A52" s="3" t="s">
        <v>674</v>
      </c>
      <c r="B52" s="3" t="s">
        <v>350</v>
      </c>
      <c r="C52" s="3" t="s">
        <v>675</v>
      </c>
      <c r="D52" s="3" t="s">
        <v>676</v>
      </c>
      <c r="E52" s="3">
        <v>6127874117</v>
      </c>
      <c r="F52" s="3" t="s">
        <v>677</v>
      </c>
      <c r="G52" s="4">
        <v>44145.531365740739</v>
      </c>
      <c r="H52" s="3" t="s">
        <v>48</v>
      </c>
      <c r="I52" s="3" t="s">
        <v>83</v>
      </c>
      <c r="K52" s="3" t="s">
        <v>389</v>
      </c>
      <c r="M52" s="3" t="s">
        <v>50</v>
      </c>
      <c r="O52" s="3" t="s">
        <v>678</v>
      </c>
      <c r="Q52" s="3" t="s">
        <v>273</v>
      </c>
      <c r="S52" s="3" t="s">
        <v>155</v>
      </c>
      <c r="T52" s="3" t="s">
        <v>679</v>
      </c>
      <c r="U52" s="3" t="s">
        <v>213</v>
      </c>
      <c r="V52" s="3" t="s">
        <v>680</v>
      </c>
      <c r="W52" s="3" t="s">
        <v>55</v>
      </c>
      <c r="X52" s="3">
        <v>100</v>
      </c>
      <c r="Y52" s="3">
        <v>100</v>
      </c>
      <c r="Z52" s="3">
        <v>100</v>
      </c>
      <c r="AA52" s="3" t="s">
        <v>681</v>
      </c>
      <c r="AB52" s="3" t="s">
        <v>61</v>
      </c>
      <c r="AD52" s="3" t="s">
        <v>193</v>
      </c>
      <c r="AF52" s="3" t="s">
        <v>682</v>
      </c>
      <c r="AG52" s="3" t="s">
        <v>195</v>
      </c>
      <c r="AH52" s="3" t="s">
        <v>683</v>
      </c>
      <c r="AI52" s="3" t="s">
        <v>75</v>
      </c>
      <c r="AJ52" s="3" t="s">
        <v>75</v>
      </c>
      <c r="AK52" s="3" t="s">
        <v>100</v>
      </c>
      <c r="AL52" s="3" t="s">
        <v>100</v>
      </c>
      <c r="AM52" s="3" t="s">
        <v>75</v>
      </c>
      <c r="AN52" s="3" t="s">
        <v>100</v>
      </c>
      <c r="AO52" s="3" t="s">
        <v>100</v>
      </c>
      <c r="AP52" s="3" t="s">
        <v>75</v>
      </c>
      <c r="AQ52" s="3" t="s">
        <v>100</v>
      </c>
      <c r="AR52" s="3" t="s">
        <v>684</v>
      </c>
      <c r="AS52" s="3" t="s">
        <v>685</v>
      </c>
      <c r="AT52" s="3" t="s">
        <v>686</v>
      </c>
      <c r="AW52" s="3" t="s">
        <v>234</v>
      </c>
    </row>
    <row r="53" spans="1:50" x14ac:dyDescent="0.35">
      <c r="A53" s="3" t="s">
        <v>687</v>
      </c>
      <c r="B53" s="3" t="s">
        <v>688</v>
      </c>
      <c r="C53" s="3" t="s">
        <v>689</v>
      </c>
      <c r="D53" s="3" t="s">
        <v>120</v>
      </c>
      <c r="E53" s="3">
        <v>6128893482</v>
      </c>
      <c r="F53" s="3" t="s">
        <v>690</v>
      </c>
      <c r="G53" s="4">
        <v>44145.519780092596</v>
      </c>
      <c r="H53" s="3" t="s">
        <v>61</v>
      </c>
      <c r="I53" s="3" t="s">
        <v>83</v>
      </c>
      <c r="K53" s="3" t="s">
        <v>691</v>
      </c>
      <c r="M53" s="3" t="s">
        <v>50</v>
      </c>
      <c r="O53" s="3" t="s">
        <v>37</v>
      </c>
      <c r="P53" s="3" t="s">
        <v>692</v>
      </c>
      <c r="Q53" s="3" t="s">
        <v>52</v>
      </c>
      <c r="S53" s="3" t="s">
        <v>693</v>
      </c>
      <c r="T53" s="3" t="s">
        <v>694</v>
      </c>
      <c r="U53" s="3" t="s">
        <v>695</v>
      </c>
      <c r="W53" s="3" t="s">
        <v>37</v>
      </c>
      <c r="AB53" s="3" t="s">
        <v>61</v>
      </c>
      <c r="AD53" s="3" t="s">
        <v>465</v>
      </c>
      <c r="AF53" s="3" t="s">
        <v>696</v>
      </c>
      <c r="AG53" s="3" t="s">
        <v>73</v>
      </c>
      <c r="AI53" s="3" t="s">
        <v>75</v>
      </c>
      <c r="AJ53" s="3" t="s">
        <v>75</v>
      </c>
      <c r="AK53" s="3" t="s">
        <v>100</v>
      </c>
      <c r="AL53" s="3" t="s">
        <v>75</v>
      </c>
      <c r="AM53" s="3" t="s">
        <v>75</v>
      </c>
      <c r="AP53" s="3" t="s">
        <v>100</v>
      </c>
      <c r="AQ53" s="3" t="s">
        <v>100</v>
      </c>
      <c r="AS53" s="3" t="s">
        <v>697</v>
      </c>
      <c r="AT53" s="3" t="s">
        <v>698</v>
      </c>
      <c r="AU53" s="3" t="s">
        <v>699</v>
      </c>
      <c r="AV53" s="3" t="s">
        <v>291</v>
      </c>
      <c r="AW53" s="3" t="s">
        <v>134</v>
      </c>
      <c r="AX53" s="3" t="s">
        <v>48</v>
      </c>
    </row>
    <row r="54" spans="1:50" x14ac:dyDescent="0.35">
      <c r="A54" s="3" t="s">
        <v>700</v>
      </c>
      <c r="B54" s="3" t="s">
        <v>701</v>
      </c>
      <c r="C54" s="3" t="s">
        <v>702</v>
      </c>
      <c r="D54" s="3" t="s">
        <v>703</v>
      </c>
      <c r="F54" s="3" t="s">
        <v>704</v>
      </c>
      <c r="G54" s="4">
        <v>44145.491157407407</v>
      </c>
      <c r="H54" s="3" t="s">
        <v>61</v>
      </c>
      <c r="I54" s="3" t="s">
        <v>83</v>
      </c>
      <c r="K54" s="3" t="s">
        <v>389</v>
      </c>
      <c r="M54" s="3" t="s">
        <v>85</v>
      </c>
      <c r="O54" s="3" t="s">
        <v>187</v>
      </c>
      <c r="Q54" s="3" t="s">
        <v>87</v>
      </c>
      <c r="S54" s="3" t="s">
        <v>705</v>
      </c>
      <c r="U54" s="3" t="s">
        <v>706</v>
      </c>
      <c r="W54" s="3" t="s">
        <v>504</v>
      </c>
      <c r="AB54" s="3" t="s">
        <v>61</v>
      </c>
      <c r="AD54" s="3" t="s">
        <v>465</v>
      </c>
      <c r="AG54" s="3" t="s">
        <v>146</v>
      </c>
      <c r="AJ54" s="3" t="s">
        <v>75</v>
      </c>
      <c r="AK54" s="3" t="s">
        <v>100</v>
      </c>
      <c r="AL54" s="3" t="s">
        <v>100</v>
      </c>
      <c r="AM54" s="3" t="s">
        <v>100</v>
      </c>
      <c r="AN54" s="3" t="s">
        <v>75</v>
      </c>
      <c r="AO54" s="3" t="s">
        <v>100</v>
      </c>
      <c r="AP54" s="3" t="s">
        <v>75</v>
      </c>
    </row>
    <row r="55" spans="1:50" x14ac:dyDescent="0.35">
      <c r="A55" s="3" t="s">
        <v>707</v>
      </c>
      <c r="B55" s="3" t="s">
        <v>708</v>
      </c>
      <c r="C55" s="3" t="s">
        <v>709</v>
      </c>
      <c r="D55" s="3" t="s">
        <v>223</v>
      </c>
      <c r="E55" s="3">
        <v>5078256714</v>
      </c>
      <c r="F55" s="3" t="s">
        <v>710</v>
      </c>
      <c r="G55" s="4">
        <v>44145.482488425929</v>
      </c>
      <c r="H55" s="3" t="s">
        <v>61</v>
      </c>
      <c r="I55" s="3" t="s">
        <v>83</v>
      </c>
      <c r="K55" s="3" t="s">
        <v>526</v>
      </c>
      <c r="M55" s="3" t="s">
        <v>109</v>
      </c>
      <c r="O55" s="3" t="s">
        <v>711</v>
      </c>
      <c r="Q55" s="3" t="s">
        <v>124</v>
      </c>
      <c r="S55" s="3" t="s">
        <v>97</v>
      </c>
      <c r="T55" s="3" t="s">
        <v>417</v>
      </c>
      <c r="U55" s="3" t="s">
        <v>712</v>
      </c>
      <c r="W55" s="3" t="s">
        <v>713</v>
      </c>
      <c r="AA55" s="3" t="s">
        <v>714</v>
      </c>
      <c r="AB55" s="3" t="s">
        <v>61</v>
      </c>
      <c r="AD55" s="3" t="s">
        <v>465</v>
      </c>
      <c r="AF55" s="3" t="s">
        <v>715</v>
      </c>
      <c r="AG55" s="3" t="s">
        <v>146</v>
      </c>
      <c r="AH55" s="3" t="s">
        <v>716</v>
      </c>
      <c r="AI55" s="3" t="s">
        <v>100</v>
      </c>
      <c r="AJ55" s="3" t="s">
        <v>100</v>
      </c>
      <c r="AK55" s="3" t="s">
        <v>100</v>
      </c>
      <c r="AL55" s="3" t="s">
        <v>75</v>
      </c>
      <c r="AM55" s="3" t="s">
        <v>75</v>
      </c>
      <c r="AN55" s="3" t="s">
        <v>100</v>
      </c>
      <c r="AO55" s="3" t="s">
        <v>100</v>
      </c>
      <c r="AP55" s="3" t="s">
        <v>75</v>
      </c>
      <c r="AQ55" s="3" t="s">
        <v>100</v>
      </c>
      <c r="AR55" s="3" t="s">
        <v>717</v>
      </c>
      <c r="AS55" s="3" t="s">
        <v>718</v>
      </c>
      <c r="AT55" s="3" t="s">
        <v>719</v>
      </c>
      <c r="AX55" s="3" t="s">
        <v>61</v>
      </c>
    </row>
    <row r="56" spans="1:50" x14ac:dyDescent="0.35">
      <c r="A56" s="3" t="s">
        <v>720</v>
      </c>
      <c r="B56" s="3" t="s">
        <v>721</v>
      </c>
      <c r="C56" s="3" t="s">
        <v>722</v>
      </c>
      <c r="D56" s="3" t="s">
        <v>524</v>
      </c>
      <c r="E56" s="3">
        <v>5078647785</v>
      </c>
      <c r="F56" s="3" t="s">
        <v>723</v>
      </c>
      <c r="G56" s="4">
        <v>44145.476064814815</v>
      </c>
      <c r="H56" s="3" t="s">
        <v>61</v>
      </c>
      <c r="I56" s="3" t="s">
        <v>83</v>
      </c>
      <c r="K56" s="3" t="s">
        <v>296</v>
      </c>
      <c r="M56" s="3" t="s">
        <v>85</v>
      </c>
      <c r="O56" s="3" t="s">
        <v>724</v>
      </c>
      <c r="Q56" s="3" t="s">
        <v>124</v>
      </c>
      <c r="S56" s="3" t="s">
        <v>725</v>
      </c>
      <c r="U56" s="3" t="s">
        <v>695</v>
      </c>
      <c r="W56" s="3" t="s">
        <v>713</v>
      </c>
      <c r="X56" s="3">
        <v>15</v>
      </c>
      <c r="Y56" s="3" t="s">
        <v>726</v>
      </c>
      <c r="AA56" s="3" t="s">
        <v>727</v>
      </c>
      <c r="AB56" s="3" t="s">
        <v>61</v>
      </c>
      <c r="AD56" s="3" t="s">
        <v>72</v>
      </c>
      <c r="AG56" s="3" t="s">
        <v>146</v>
      </c>
      <c r="AI56" s="3" t="s">
        <v>76</v>
      </c>
      <c r="AJ56" s="3" t="s">
        <v>75</v>
      </c>
      <c r="AK56" s="3" t="s">
        <v>76</v>
      </c>
      <c r="AL56" s="3" t="s">
        <v>76</v>
      </c>
      <c r="AM56" s="3" t="s">
        <v>76</v>
      </c>
      <c r="AN56" s="3" t="s">
        <v>76</v>
      </c>
      <c r="AO56" s="3" t="s">
        <v>75</v>
      </c>
      <c r="AP56" s="3" t="s">
        <v>76</v>
      </c>
    </row>
    <row r="57" spans="1:50" x14ac:dyDescent="0.35">
      <c r="A57" s="3" t="s">
        <v>728</v>
      </c>
      <c r="B57" s="3" t="s">
        <v>729</v>
      </c>
      <c r="C57" s="3" t="s">
        <v>730</v>
      </c>
      <c r="D57" s="3" t="s">
        <v>731</v>
      </c>
      <c r="F57" s="3" t="s">
        <v>732</v>
      </c>
      <c r="G57" s="4">
        <v>44145.430474537039</v>
      </c>
      <c r="H57" s="3" t="s">
        <v>61</v>
      </c>
      <c r="I57" s="3" t="s">
        <v>83</v>
      </c>
      <c r="K57" s="3" t="s">
        <v>308</v>
      </c>
      <c r="M57" s="3" t="s">
        <v>109</v>
      </c>
      <c r="O57" s="3" t="s">
        <v>733</v>
      </c>
      <c r="Q57" s="3" t="s">
        <v>52</v>
      </c>
      <c r="S57" s="3" t="s">
        <v>112</v>
      </c>
      <c r="U57" s="3" t="s">
        <v>734</v>
      </c>
      <c r="W57" s="3" t="s">
        <v>504</v>
      </c>
      <c r="AB57" s="3" t="s">
        <v>61</v>
      </c>
      <c r="AD57" s="3" t="s">
        <v>176</v>
      </c>
      <c r="AF57" s="3" t="s">
        <v>735</v>
      </c>
      <c r="AG57" s="3" t="s">
        <v>73</v>
      </c>
      <c r="AH57" s="3" t="s">
        <v>736</v>
      </c>
      <c r="AI57" s="3" t="s">
        <v>75</v>
      </c>
      <c r="AJ57" s="3" t="s">
        <v>75</v>
      </c>
      <c r="AK57" s="3" t="s">
        <v>75</v>
      </c>
      <c r="AL57" s="3" t="s">
        <v>76</v>
      </c>
      <c r="AM57" s="3" t="s">
        <v>75</v>
      </c>
      <c r="AN57" s="3" t="s">
        <v>75</v>
      </c>
      <c r="AO57" s="3" t="s">
        <v>75</v>
      </c>
      <c r="AP57" s="3" t="s">
        <v>76</v>
      </c>
      <c r="AQ57" s="3" t="s">
        <v>100</v>
      </c>
      <c r="AR57" s="3" t="s">
        <v>737</v>
      </c>
      <c r="AT57" s="3" t="s">
        <v>738</v>
      </c>
      <c r="AX57" s="3" t="s">
        <v>61</v>
      </c>
    </row>
    <row r="58" spans="1:50" x14ac:dyDescent="0.35">
      <c r="A58" s="3" t="s">
        <v>739</v>
      </c>
      <c r="B58" s="3" t="s">
        <v>601</v>
      </c>
      <c r="C58" s="3" t="s">
        <v>740</v>
      </c>
      <c r="D58" s="3" t="s">
        <v>741</v>
      </c>
      <c r="E58" s="3">
        <v>2182463407</v>
      </c>
      <c r="F58" s="3" t="s">
        <v>742</v>
      </c>
      <c r="G58" s="4">
        <v>44145.428888888891</v>
      </c>
      <c r="H58" s="3" t="s">
        <v>61</v>
      </c>
      <c r="I58" s="3" t="s">
        <v>83</v>
      </c>
      <c r="K58" s="3" t="s">
        <v>743</v>
      </c>
      <c r="M58" s="3" t="s">
        <v>85</v>
      </c>
      <c r="O58" s="3" t="s">
        <v>744</v>
      </c>
      <c r="P58" s="3" t="s">
        <v>745</v>
      </c>
      <c r="Q58" s="3" t="s">
        <v>124</v>
      </c>
      <c r="S58" s="3" t="s">
        <v>746</v>
      </c>
      <c r="T58" s="3" t="s">
        <v>747</v>
      </c>
      <c r="U58" s="3" t="s">
        <v>748</v>
      </c>
      <c r="W58" s="3" t="s">
        <v>713</v>
      </c>
      <c r="X58" s="3" t="s">
        <v>749</v>
      </c>
      <c r="Y58" s="3" t="s">
        <v>750</v>
      </c>
      <c r="AA58" s="3" t="s">
        <v>751</v>
      </c>
      <c r="AB58" s="3" t="s">
        <v>61</v>
      </c>
      <c r="AD58" s="3" t="s">
        <v>72</v>
      </c>
      <c r="AF58" s="3" t="s">
        <v>752</v>
      </c>
      <c r="AG58" s="3" t="s">
        <v>73</v>
      </c>
      <c r="AH58" s="3" t="s">
        <v>753</v>
      </c>
      <c r="AI58" s="3" t="s">
        <v>76</v>
      </c>
      <c r="AJ58" s="3" t="s">
        <v>75</v>
      </c>
      <c r="AK58" s="3" t="s">
        <v>75</v>
      </c>
      <c r="AL58" s="3" t="s">
        <v>76</v>
      </c>
      <c r="AM58" s="3" t="s">
        <v>75</v>
      </c>
      <c r="AN58" s="3" t="s">
        <v>75</v>
      </c>
      <c r="AO58" s="3" t="s">
        <v>75</v>
      </c>
      <c r="AP58" s="3" t="s">
        <v>76</v>
      </c>
      <c r="AS58" s="3" t="s">
        <v>754</v>
      </c>
      <c r="AT58" s="3" t="s">
        <v>755</v>
      </c>
      <c r="AU58" s="3" t="s">
        <v>756</v>
      </c>
    </row>
    <row r="59" spans="1:50" x14ac:dyDescent="0.35">
      <c r="A59" s="3" t="s">
        <v>757</v>
      </c>
      <c r="B59" s="3" t="s">
        <v>601</v>
      </c>
      <c r="C59" s="3" t="s">
        <v>758</v>
      </c>
      <c r="D59" s="3" t="s">
        <v>284</v>
      </c>
      <c r="E59" s="3">
        <v>2185458815</v>
      </c>
      <c r="F59" s="3" t="s">
        <v>759</v>
      </c>
      <c r="G59" s="4">
        <v>44145.402071759258</v>
      </c>
      <c r="H59" s="3" t="s">
        <v>61</v>
      </c>
      <c r="I59" s="3" t="s">
        <v>83</v>
      </c>
      <c r="K59" s="3" t="s">
        <v>550</v>
      </c>
      <c r="M59" s="3" t="s">
        <v>85</v>
      </c>
      <c r="O59" s="3" t="s">
        <v>187</v>
      </c>
      <c r="Q59" s="3" t="s">
        <v>124</v>
      </c>
      <c r="S59" s="3" t="s">
        <v>760</v>
      </c>
      <c r="T59" s="3" t="s">
        <v>761</v>
      </c>
      <c r="U59" s="3" t="s">
        <v>762</v>
      </c>
      <c r="W59" s="3" t="s">
        <v>55</v>
      </c>
      <c r="X59" s="3" t="s">
        <v>159</v>
      </c>
      <c r="Y59" s="3" t="s">
        <v>763</v>
      </c>
      <c r="Z59" s="3" t="s">
        <v>763</v>
      </c>
      <c r="AA59" s="3" t="s">
        <v>764</v>
      </c>
      <c r="AB59" s="3" t="s">
        <v>61</v>
      </c>
      <c r="AD59" s="3" t="s">
        <v>72</v>
      </c>
      <c r="AF59" s="3" t="s">
        <v>765</v>
      </c>
      <c r="AG59" s="3" t="s">
        <v>146</v>
      </c>
      <c r="AI59" s="3" t="s">
        <v>76</v>
      </c>
      <c r="AJ59" s="3" t="s">
        <v>75</v>
      </c>
      <c r="AK59" s="3" t="s">
        <v>76</v>
      </c>
      <c r="AL59" s="3" t="s">
        <v>101</v>
      </c>
      <c r="AM59" s="3" t="s">
        <v>76</v>
      </c>
      <c r="AN59" s="3" t="s">
        <v>75</v>
      </c>
      <c r="AO59" s="3" t="s">
        <v>100</v>
      </c>
      <c r="AP59" s="3" t="s">
        <v>76</v>
      </c>
      <c r="AS59" s="3" t="s">
        <v>766</v>
      </c>
      <c r="AT59" s="3" t="s">
        <v>767</v>
      </c>
      <c r="AX59" s="3" t="s">
        <v>61</v>
      </c>
    </row>
    <row r="60" spans="1:50" x14ac:dyDescent="0.35">
      <c r="A60" s="3" t="s">
        <v>768</v>
      </c>
      <c r="B60" s="3" t="s">
        <v>769</v>
      </c>
      <c r="C60" s="3" t="s">
        <v>770</v>
      </c>
      <c r="D60" s="3" t="s">
        <v>771</v>
      </c>
      <c r="E60" s="3">
        <v>3203932115</v>
      </c>
      <c r="F60" s="3" t="s">
        <v>772</v>
      </c>
      <c r="G60" s="4">
        <v>44145.394965277781</v>
      </c>
      <c r="H60" s="3" t="s">
        <v>61</v>
      </c>
      <c r="I60" s="3" t="s">
        <v>83</v>
      </c>
      <c r="K60" s="3" t="s">
        <v>773</v>
      </c>
      <c r="M60" s="3" t="s">
        <v>63</v>
      </c>
      <c r="O60" s="3" t="s">
        <v>37</v>
      </c>
      <c r="P60" s="3" t="s">
        <v>774</v>
      </c>
      <c r="Q60" s="3" t="s">
        <v>124</v>
      </c>
      <c r="S60" s="3" t="s">
        <v>112</v>
      </c>
      <c r="AG60" s="3" t="s">
        <v>73</v>
      </c>
      <c r="AS60" s="3" t="s">
        <v>775</v>
      </c>
      <c r="AX60" s="3" t="s">
        <v>61</v>
      </c>
    </row>
    <row r="61" spans="1:50" x14ac:dyDescent="0.35">
      <c r="A61" s="3" t="s">
        <v>776</v>
      </c>
      <c r="B61" s="3" t="s">
        <v>777</v>
      </c>
      <c r="C61" s="3" t="s">
        <v>778</v>
      </c>
      <c r="D61" s="3" t="s">
        <v>223</v>
      </c>
      <c r="E61" s="3">
        <v>6512709777</v>
      </c>
      <c r="F61" s="3" t="s">
        <v>779</v>
      </c>
      <c r="G61" s="4">
        <v>44145.393136574072</v>
      </c>
      <c r="H61" s="3" t="s">
        <v>61</v>
      </c>
      <c r="I61" s="3" t="s">
        <v>83</v>
      </c>
      <c r="K61" s="3" t="s">
        <v>780</v>
      </c>
      <c r="M61" s="3" t="s">
        <v>85</v>
      </c>
      <c r="O61" s="3" t="s">
        <v>187</v>
      </c>
      <c r="Q61" s="3" t="s">
        <v>87</v>
      </c>
      <c r="S61" s="3" t="s">
        <v>781</v>
      </c>
      <c r="U61" s="3" t="s">
        <v>748</v>
      </c>
      <c r="W61" s="3" t="s">
        <v>68</v>
      </c>
      <c r="X61" s="3">
        <v>5</v>
      </c>
      <c r="Y61" s="3">
        <v>10</v>
      </c>
      <c r="AA61" s="3" t="s">
        <v>782</v>
      </c>
      <c r="AB61" s="3" t="s">
        <v>61</v>
      </c>
      <c r="AD61" s="3" t="s">
        <v>99</v>
      </c>
      <c r="AG61" s="3" t="s">
        <v>195</v>
      </c>
      <c r="AI61" s="3" t="s">
        <v>75</v>
      </c>
      <c r="AJ61" s="3" t="s">
        <v>75</v>
      </c>
      <c r="AK61" s="3" t="s">
        <v>75</v>
      </c>
      <c r="AL61" s="3" t="s">
        <v>76</v>
      </c>
      <c r="AM61" s="3" t="s">
        <v>76</v>
      </c>
      <c r="AN61" s="3" t="s">
        <v>75</v>
      </c>
      <c r="AP61" s="3" t="s">
        <v>76</v>
      </c>
      <c r="AX61" s="3" t="s">
        <v>61</v>
      </c>
    </row>
    <row r="62" spans="1:50" x14ac:dyDescent="0.35">
      <c r="A62" s="3" t="s">
        <v>783</v>
      </c>
      <c r="B62" s="3" t="s">
        <v>784</v>
      </c>
      <c r="C62" s="3" t="s">
        <v>785</v>
      </c>
      <c r="D62" s="3" t="s">
        <v>786</v>
      </c>
      <c r="E62" s="3">
        <v>9522322071</v>
      </c>
      <c r="F62" s="3" t="s">
        <v>787</v>
      </c>
      <c r="G62" s="4">
        <v>44145.369976851849</v>
      </c>
      <c r="H62" s="3" t="s">
        <v>61</v>
      </c>
      <c r="I62" s="3" t="s">
        <v>83</v>
      </c>
      <c r="K62" s="3" t="s">
        <v>788</v>
      </c>
      <c r="M62" s="3" t="s">
        <v>85</v>
      </c>
      <c r="O62" s="3" t="s">
        <v>789</v>
      </c>
      <c r="Q62" s="3" t="s">
        <v>87</v>
      </c>
      <c r="S62" s="3" t="s">
        <v>318</v>
      </c>
      <c r="T62" s="3" t="s">
        <v>790</v>
      </c>
      <c r="U62" s="3" t="s">
        <v>791</v>
      </c>
      <c r="W62" s="3" t="s">
        <v>55</v>
      </c>
      <c r="X62" s="3">
        <v>500</v>
      </c>
      <c r="Y62" s="5">
        <v>11500</v>
      </c>
      <c r="Z62" s="3">
        <v>400</v>
      </c>
      <c r="AA62" s="3" t="s">
        <v>792</v>
      </c>
      <c r="AB62" s="3" t="s">
        <v>61</v>
      </c>
      <c r="AD62" s="3" t="s">
        <v>72</v>
      </c>
      <c r="AF62" s="3" t="s">
        <v>793</v>
      </c>
      <c r="AG62" s="3" t="s">
        <v>195</v>
      </c>
      <c r="AI62" s="3" t="s">
        <v>75</v>
      </c>
      <c r="AJ62" s="3" t="s">
        <v>100</v>
      </c>
      <c r="AK62" s="3" t="s">
        <v>100</v>
      </c>
      <c r="AL62" s="3" t="s">
        <v>100</v>
      </c>
      <c r="AM62" s="3" t="s">
        <v>75</v>
      </c>
      <c r="AN62" s="3" t="s">
        <v>100</v>
      </c>
      <c r="AO62" s="3" t="s">
        <v>100</v>
      </c>
      <c r="AP62" s="3" t="s">
        <v>75</v>
      </c>
      <c r="AS62" s="3" t="s">
        <v>794</v>
      </c>
      <c r="AT62" s="3" t="s">
        <v>795</v>
      </c>
      <c r="AV62" s="3" t="s">
        <v>636</v>
      </c>
      <c r="AX62" s="3" t="s">
        <v>61</v>
      </c>
    </row>
    <row r="63" spans="1:50" x14ac:dyDescent="0.35">
      <c r="A63" s="3" t="s">
        <v>796</v>
      </c>
      <c r="B63" s="3" t="s">
        <v>797</v>
      </c>
      <c r="C63" s="3" t="s">
        <v>798</v>
      </c>
      <c r="D63" s="3" t="s">
        <v>524</v>
      </c>
      <c r="E63" s="3" t="s">
        <v>799</v>
      </c>
      <c r="F63" s="3" t="s">
        <v>800</v>
      </c>
      <c r="G63" s="4">
        <v>44145.342638888891</v>
      </c>
      <c r="H63" s="3" t="s">
        <v>61</v>
      </c>
      <c r="I63" s="3" t="s">
        <v>83</v>
      </c>
      <c r="K63" s="3" t="s">
        <v>801</v>
      </c>
      <c r="M63" s="3" t="s">
        <v>85</v>
      </c>
      <c r="O63" s="3" t="s">
        <v>802</v>
      </c>
      <c r="Q63" s="3" t="s">
        <v>124</v>
      </c>
      <c r="S63" s="3" t="s">
        <v>803</v>
      </c>
      <c r="U63" s="3" t="s">
        <v>804</v>
      </c>
      <c r="W63" s="3" t="s">
        <v>68</v>
      </c>
      <c r="X63" s="3">
        <v>6</v>
      </c>
      <c r="Y63" s="3">
        <v>400</v>
      </c>
      <c r="AA63" s="3" t="s">
        <v>805</v>
      </c>
      <c r="AB63" s="3" t="s">
        <v>61</v>
      </c>
      <c r="AD63" s="3" t="s">
        <v>99</v>
      </c>
      <c r="AG63" s="3" t="s">
        <v>73</v>
      </c>
      <c r="AI63" s="3" t="s">
        <v>75</v>
      </c>
      <c r="AJ63" s="3" t="s">
        <v>75</v>
      </c>
      <c r="AK63" s="3" t="s">
        <v>76</v>
      </c>
      <c r="AL63" s="3" t="s">
        <v>76</v>
      </c>
      <c r="AM63" s="3" t="s">
        <v>76</v>
      </c>
      <c r="AN63" s="3" t="s">
        <v>75</v>
      </c>
      <c r="AO63" s="3" t="s">
        <v>75</v>
      </c>
      <c r="AP63" s="3" t="s">
        <v>76</v>
      </c>
      <c r="AX63" s="3" t="s">
        <v>61</v>
      </c>
    </row>
    <row r="64" spans="1:50" x14ac:dyDescent="0.35">
      <c r="A64" s="3" t="s">
        <v>806</v>
      </c>
      <c r="B64" s="3" t="s">
        <v>807</v>
      </c>
      <c r="C64" s="3" t="s">
        <v>808</v>
      </c>
      <c r="D64" s="3" t="s">
        <v>809</v>
      </c>
      <c r="E64" s="3">
        <v>3206563716</v>
      </c>
      <c r="F64" s="3" t="s">
        <v>810</v>
      </c>
      <c r="G64" s="4">
        <v>44145.286435185182</v>
      </c>
      <c r="H64" s="3" t="s">
        <v>61</v>
      </c>
      <c r="I64" s="3" t="s">
        <v>83</v>
      </c>
      <c r="K64" s="3" t="s">
        <v>811</v>
      </c>
      <c r="M64" s="3" t="s">
        <v>85</v>
      </c>
      <c r="O64" s="3" t="s">
        <v>187</v>
      </c>
      <c r="Q64" s="3" t="s">
        <v>64</v>
      </c>
      <c r="S64" s="3" t="s">
        <v>318</v>
      </c>
      <c r="U64" s="3" t="s">
        <v>812</v>
      </c>
      <c r="W64" s="3" t="s">
        <v>55</v>
      </c>
      <c r="X64" s="3">
        <v>200</v>
      </c>
      <c r="Y64" s="3">
        <v>4100</v>
      </c>
      <c r="Z64" s="3">
        <v>2000</v>
      </c>
      <c r="AA64" s="3" t="s">
        <v>813</v>
      </c>
      <c r="AB64" s="3" t="s">
        <v>48</v>
      </c>
      <c r="AC64" s="3" t="s">
        <v>814</v>
      </c>
      <c r="AD64" s="3" t="s">
        <v>72</v>
      </c>
      <c r="AE64" s="3" t="s">
        <v>176</v>
      </c>
      <c r="AG64" s="3" t="s">
        <v>195</v>
      </c>
      <c r="AI64" s="3" t="s">
        <v>76</v>
      </c>
      <c r="AJ64" s="3" t="s">
        <v>75</v>
      </c>
      <c r="AK64" s="3" t="s">
        <v>75</v>
      </c>
      <c r="AL64" s="3" t="s">
        <v>75</v>
      </c>
      <c r="AM64" s="3" t="s">
        <v>75</v>
      </c>
      <c r="AN64" s="3" t="s">
        <v>100</v>
      </c>
      <c r="AO64" s="3" t="s">
        <v>100</v>
      </c>
      <c r="AP64" s="3" t="s">
        <v>75</v>
      </c>
      <c r="AS64" s="3" t="s">
        <v>815</v>
      </c>
      <c r="AT64" s="3" t="s">
        <v>816</v>
      </c>
      <c r="AW64" s="3" t="s">
        <v>234</v>
      </c>
      <c r="AX64" s="3" t="s">
        <v>61</v>
      </c>
    </row>
    <row r="65" spans="1:50" x14ac:dyDescent="0.35">
      <c r="A65" s="3" t="s">
        <v>817</v>
      </c>
      <c r="B65" s="3" t="s">
        <v>818</v>
      </c>
      <c r="C65" s="3" t="s">
        <v>819</v>
      </c>
      <c r="D65" s="3" t="s">
        <v>820</v>
      </c>
      <c r="E65" s="3" t="s">
        <v>821</v>
      </c>
      <c r="F65" s="3" t="s">
        <v>822</v>
      </c>
      <c r="G65" s="4">
        <v>44144.88082175926</v>
      </c>
      <c r="H65" s="3" t="s">
        <v>61</v>
      </c>
      <c r="I65" s="3" t="s">
        <v>83</v>
      </c>
      <c r="K65" s="3" t="s">
        <v>811</v>
      </c>
      <c r="M65" s="3" t="s">
        <v>50</v>
      </c>
      <c r="O65" s="3" t="s">
        <v>823</v>
      </c>
      <c r="Q65" s="3" t="s">
        <v>124</v>
      </c>
      <c r="S65" s="3" t="s">
        <v>824</v>
      </c>
      <c r="T65" s="3" t="s">
        <v>825</v>
      </c>
      <c r="U65" s="3" t="s">
        <v>826</v>
      </c>
      <c r="W65" s="3" t="s">
        <v>391</v>
      </c>
      <c r="X65" s="3">
        <v>30</v>
      </c>
      <c r="AA65" s="3">
        <v>100</v>
      </c>
      <c r="AB65" s="3" t="s">
        <v>48</v>
      </c>
      <c r="AC65" s="3">
        <v>4</v>
      </c>
      <c r="AD65" s="3" t="s">
        <v>72</v>
      </c>
      <c r="AE65" s="3" t="s">
        <v>72</v>
      </c>
      <c r="AG65" s="3" t="s">
        <v>146</v>
      </c>
      <c r="AI65" s="3" t="s">
        <v>75</v>
      </c>
      <c r="AJ65" s="3" t="s">
        <v>75</v>
      </c>
      <c r="AK65" s="3" t="s">
        <v>75</v>
      </c>
      <c r="AL65" s="3" t="s">
        <v>75</v>
      </c>
      <c r="AM65" s="3" t="s">
        <v>75</v>
      </c>
      <c r="AN65" s="3" t="s">
        <v>75</v>
      </c>
      <c r="AO65" s="3" t="s">
        <v>75</v>
      </c>
      <c r="AP65" s="3" t="s">
        <v>75</v>
      </c>
      <c r="AV65" s="3" t="s">
        <v>219</v>
      </c>
      <c r="AW65" s="3" t="s">
        <v>234</v>
      </c>
      <c r="AX65" s="3" t="s">
        <v>48</v>
      </c>
    </row>
    <row r="66" spans="1:50" x14ac:dyDescent="0.35">
      <c r="A66" s="3" t="s">
        <v>827</v>
      </c>
      <c r="B66" s="3" t="s">
        <v>828</v>
      </c>
      <c r="C66" s="3" t="s">
        <v>829</v>
      </c>
      <c r="D66" s="3" t="s">
        <v>830</v>
      </c>
      <c r="E66" s="3">
        <v>3202510571</v>
      </c>
      <c r="F66" s="3" t="s">
        <v>831</v>
      </c>
      <c r="G66" s="4">
        <v>44144.871122685188</v>
      </c>
      <c r="H66" s="3" t="s">
        <v>61</v>
      </c>
      <c r="I66" s="3" t="s">
        <v>83</v>
      </c>
      <c r="K66" s="3" t="s">
        <v>832</v>
      </c>
      <c r="M66" s="3" t="s">
        <v>50</v>
      </c>
      <c r="O66" s="3" t="s">
        <v>833</v>
      </c>
      <c r="Q66" s="3" t="s">
        <v>273</v>
      </c>
      <c r="S66" s="3" t="s">
        <v>834</v>
      </c>
      <c r="T66" s="3" t="s">
        <v>835</v>
      </c>
      <c r="U66" s="3" t="s">
        <v>54</v>
      </c>
      <c r="W66" s="3" t="s">
        <v>55</v>
      </c>
      <c r="X66" s="3">
        <v>20</v>
      </c>
      <c r="Y66" s="3">
        <v>5</v>
      </c>
      <c r="Z66" s="3">
        <v>10</v>
      </c>
      <c r="AA66" s="3" t="s">
        <v>836</v>
      </c>
      <c r="AB66" s="3" t="s">
        <v>48</v>
      </c>
      <c r="AC66" s="3" t="s">
        <v>837</v>
      </c>
      <c r="AD66" s="3" t="s">
        <v>465</v>
      </c>
      <c r="AE66" s="3" t="s">
        <v>72</v>
      </c>
      <c r="AF66" s="3" t="s">
        <v>838</v>
      </c>
      <c r="AG66" s="3" t="s">
        <v>73</v>
      </c>
      <c r="AI66" s="3" t="s">
        <v>100</v>
      </c>
      <c r="AJ66" s="3" t="s">
        <v>100</v>
      </c>
      <c r="AK66" s="3" t="s">
        <v>100</v>
      </c>
      <c r="AL66" s="3" t="s">
        <v>75</v>
      </c>
      <c r="AM66" s="3" t="s">
        <v>100</v>
      </c>
      <c r="AN66" s="3" t="s">
        <v>100</v>
      </c>
      <c r="AO66" s="3" t="s">
        <v>100</v>
      </c>
      <c r="AP66" s="3" t="s">
        <v>100</v>
      </c>
      <c r="AT66" s="3" t="s">
        <v>839</v>
      </c>
      <c r="AV66" s="3" t="s">
        <v>840</v>
      </c>
      <c r="AW66" s="3" t="s">
        <v>134</v>
      </c>
      <c r="AX66" s="3" t="s">
        <v>48</v>
      </c>
    </row>
    <row r="67" spans="1:50" x14ac:dyDescent="0.35">
      <c r="A67" s="3" t="s">
        <v>841</v>
      </c>
      <c r="B67" s="3" t="s">
        <v>842</v>
      </c>
      <c r="C67" s="3" t="s">
        <v>843</v>
      </c>
      <c r="D67" s="3" t="s">
        <v>844</v>
      </c>
      <c r="E67" s="3">
        <v>3207741588</v>
      </c>
      <c r="F67" s="3" t="s">
        <v>845</v>
      </c>
      <c r="G67" s="4">
        <v>44144.848946759259</v>
      </c>
      <c r="H67" s="3" t="s">
        <v>61</v>
      </c>
      <c r="I67" s="3" t="s">
        <v>83</v>
      </c>
      <c r="K67" s="3" t="s">
        <v>811</v>
      </c>
      <c r="M67" s="3" t="s">
        <v>50</v>
      </c>
      <c r="O67" s="3" t="s">
        <v>846</v>
      </c>
      <c r="Q67" s="3" t="s">
        <v>273</v>
      </c>
      <c r="S67" s="3" t="s">
        <v>847</v>
      </c>
      <c r="U67" s="3" t="s">
        <v>345</v>
      </c>
      <c r="W67" s="3" t="s">
        <v>391</v>
      </c>
      <c r="X67" s="3">
        <v>0</v>
      </c>
      <c r="AB67" s="3" t="s">
        <v>48</v>
      </c>
      <c r="AC67" s="3" t="s">
        <v>848</v>
      </c>
      <c r="AD67" s="3" t="s">
        <v>72</v>
      </c>
      <c r="AE67" s="3" t="s">
        <v>72</v>
      </c>
      <c r="AG67" s="3" t="s">
        <v>146</v>
      </c>
      <c r="AI67" s="3" t="s">
        <v>75</v>
      </c>
      <c r="AJ67" s="3" t="s">
        <v>75</v>
      </c>
      <c r="AK67" s="3" t="s">
        <v>100</v>
      </c>
      <c r="AL67" s="3" t="s">
        <v>101</v>
      </c>
      <c r="AM67" s="3" t="s">
        <v>76</v>
      </c>
      <c r="AN67" s="3" t="s">
        <v>75</v>
      </c>
      <c r="AO67" s="3" t="s">
        <v>75</v>
      </c>
      <c r="AP67" s="3" t="s">
        <v>76</v>
      </c>
      <c r="AQ67" s="3" t="s">
        <v>76</v>
      </c>
      <c r="AS67" s="3" t="s">
        <v>849</v>
      </c>
      <c r="AT67" s="3" t="s">
        <v>850</v>
      </c>
      <c r="AV67" s="3" t="s">
        <v>840</v>
      </c>
      <c r="AW67" s="3" t="s">
        <v>384</v>
      </c>
      <c r="AX67" s="3" t="s">
        <v>48</v>
      </c>
    </row>
    <row r="68" spans="1:50" x14ac:dyDescent="0.35">
      <c r="A68" s="3" t="s">
        <v>851</v>
      </c>
      <c r="B68" s="3" t="s">
        <v>852</v>
      </c>
      <c r="C68" s="3" t="s">
        <v>853</v>
      </c>
      <c r="D68" s="3" t="s">
        <v>207</v>
      </c>
      <c r="E68" s="3">
        <v>6125212128</v>
      </c>
      <c r="F68" s="3" t="s">
        <v>854</v>
      </c>
      <c r="G68" s="4">
        <v>44144.842268518521</v>
      </c>
      <c r="H68" s="3" t="s">
        <v>61</v>
      </c>
      <c r="I68" s="3" t="s">
        <v>83</v>
      </c>
      <c r="K68" s="3" t="s">
        <v>389</v>
      </c>
      <c r="M68" s="3" t="s">
        <v>50</v>
      </c>
      <c r="O68" s="3" t="s">
        <v>37</v>
      </c>
      <c r="P68" s="3" t="s">
        <v>855</v>
      </c>
      <c r="Q68" s="3" t="s">
        <v>124</v>
      </c>
      <c r="S68" s="3" t="s">
        <v>856</v>
      </c>
      <c r="U68" s="3" t="s">
        <v>857</v>
      </c>
      <c r="AG68" s="3" t="s">
        <v>195</v>
      </c>
      <c r="AS68" s="3" t="s">
        <v>858</v>
      </c>
      <c r="AT68" s="3" t="s">
        <v>859</v>
      </c>
      <c r="AV68" s="3" t="s">
        <v>219</v>
      </c>
      <c r="AW68" s="3" t="s">
        <v>234</v>
      </c>
      <c r="AX68" s="3" t="s">
        <v>48</v>
      </c>
    </row>
    <row r="69" spans="1:50" x14ac:dyDescent="0.35">
      <c r="A69" s="3" t="s">
        <v>860</v>
      </c>
      <c r="B69" s="3" t="s">
        <v>861</v>
      </c>
      <c r="C69" s="3" t="s">
        <v>862</v>
      </c>
      <c r="E69" s="3">
        <v>2188637055</v>
      </c>
      <c r="F69" s="3" t="s">
        <v>863</v>
      </c>
      <c r="G69" s="4">
        <v>44144.780694444446</v>
      </c>
      <c r="H69" s="3" t="s">
        <v>61</v>
      </c>
      <c r="I69" s="3" t="s">
        <v>83</v>
      </c>
      <c r="K69" s="3" t="s">
        <v>801</v>
      </c>
      <c r="M69" s="3" t="s">
        <v>109</v>
      </c>
      <c r="O69" s="3" t="s">
        <v>864</v>
      </c>
      <c r="Q69" s="3" t="s">
        <v>124</v>
      </c>
      <c r="S69" s="3" t="s">
        <v>865</v>
      </c>
      <c r="U69" s="3" t="s">
        <v>54</v>
      </c>
      <c r="W69" s="3" t="s">
        <v>215</v>
      </c>
      <c r="X69" s="3">
        <v>200</v>
      </c>
      <c r="Y69" s="3">
        <v>2</v>
      </c>
      <c r="Z69" s="3">
        <v>100</v>
      </c>
      <c r="AA69" s="3" t="s">
        <v>866</v>
      </c>
      <c r="AB69" s="3" t="s">
        <v>61</v>
      </c>
      <c r="AD69" s="3" t="s">
        <v>193</v>
      </c>
      <c r="AF69" s="3" t="s">
        <v>867</v>
      </c>
      <c r="AG69" s="3" t="s">
        <v>73</v>
      </c>
      <c r="AH69" s="3" t="s">
        <v>868</v>
      </c>
      <c r="AI69" s="3" t="s">
        <v>75</v>
      </c>
      <c r="AJ69" s="3" t="s">
        <v>100</v>
      </c>
      <c r="AK69" s="3" t="s">
        <v>100</v>
      </c>
      <c r="AL69" s="3" t="s">
        <v>75</v>
      </c>
      <c r="AM69" s="3" t="s">
        <v>76</v>
      </c>
      <c r="AN69" s="3" t="s">
        <v>100</v>
      </c>
      <c r="AO69" s="3" t="s">
        <v>100</v>
      </c>
      <c r="AP69" s="3" t="s">
        <v>75</v>
      </c>
      <c r="AS69" s="3" t="s">
        <v>869</v>
      </c>
      <c r="AT69" s="3" t="s">
        <v>870</v>
      </c>
      <c r="AX69" s="3" t="s">
        <v>61</v>
      </c>
    </row>
    <row r="70" spans="1:50" x14ac:dyDescent="0.35">
      <c r="A70" s="3" t="s">
        <v>871</v>
      </c>
      <c r="B70" s="3" t="s">
        <v>205</v>
      </c>
      <c r="C70" s="3" t="s">
        <v>872</v>
      </c>
      <c r="D70" s="3" t="s">
        <v>873</v>
      </c>
      <c r="E70" s="3">
        <v>3204200600</v>
      </c>
      <c r="F70" s="3" t="s">
        <v>874</v>
      </c>
      <c r="G70" s="4">
        <v>44144.776400462964</v>
      </c>
      <c r="H70" s="3" t="s">
        <v>61</v>
      </c>
      <c r="I70" s="3" t="s">
        <v>83</v>
      </c>
      <c r="K70" s="3" t="s">
        <v>832</v>
      </c>
      <c r="M70" s="3" t="s">
        <v>50</v>
      </c>
      <c r="O70" s="3" t="s">
        <v>875</v>
      </c>
      <c r="P70" s="3" t="s">
        <v>876</v>
      </c>
      <c r="Q70" s="3" t="s">
        <v>87</v>
      </c>
      <c r="S70" s="3" t="s">
        <v>318</v>
      </c>
      <c r="U70" s="3" t="s">
        <v>54</v>
      </c>
      <c r="W70" s="3" t="s">
        <v>55</v>
      </c>
      <c r="X70" s="3">
        <v>100</v>
      </c>
      <c r="Y70" s="3">
        <v>100</v>
      </c>
      <c r="Z70" s="3">
        <v>100</v>
      </c>
      <c r="AA70" s="3" t="s">
        <v>877</v>
      </c>
      <c r="AB70" s="3" t="s">
        <v>61</v>
      </c>
      <c r="AD70" s="3" t="s">
        <v>193</v>
      </c>
      <c r="AF70" s="3" t="s">
        <v>878</v>
      </c>
      <c r="AG70" s="3" t="s">
        <v>146</v>
      </c>
      <c r="AH70" s="3" t="s">
        <v>879</v>
      </c>
      <c r="AI70" s="3" t="s">
        <v>100</v>
      </c>
      <c r="AJ70" s="3" t="s">
        <v>100</v>
      </c>
      <c r="AK70" s="3" t="s">
        <v>100</v>
      </c>
      <c r="AL70" s="3" t="s">
        <v>100</v>
      </c>
      <c r="AM70" s="3" t="s">
        <v>75</v>
      </c>
      <c r="AN70" s="3" t="s">
        <v>100</v>
      </c>
      <c r="AO70" s="3" t="s">
        <v>100</v>
      </c>
      <c r="AP70" s="3" t="s">
        <v>75</v>
      </c>
      <c r="AQ70" s="3" t="s">
        <v>101</v>
      </c>
      <c r="AS70" s="3" t="s">
        <v>880</v>
      </c>
      <c r="AT70" s="3" t="s">
        <v>881</v>
      </c>
      <c r="AV70" s="3" t="s">
        <v>397</v>
      </c>
      <c r="AW70" s="3" t="s">
        <v>234</v>
      </c>
      <c r="AX70" s="3" t="s">
        <v>48</v>
      </c>
    </row>
    <row r="71" spans="1:50" x14ac:dyDescent="0.35">
      <c r="A71" s="3" t="s">
        <v>882</v>
      </c>
      <c r="B71" s="3" t="s">
        <v>883</v>
      </c>
      <c r="C71" s="3" t="s">
        <v>884</v>
      </c>
      <c r="D71" s="3" t="s">
        <v>885</v>
      </c>
      <c r="F71" s="3" t="s">
        <v>886</v>
      </c>
      <c r="G71" s="4">
        <v>44144.715486111112</v>
      </c>
      <c r="H71" s="3" t="s">
        <v>61</v>
      </c>
      <c r="I71" s="3" t="s">
        <v>83</v>
      </c>
      <c r="K71" s="3" t="s">
        <v>389</v>
      </c>
      <c r="M71" s="3" t="s">
        <v>404</v>
      </c>
      <c r="O71" s="3" t="s">
        <v>887</v>
      </c>
      <c r="Q71" s="3" t="s">
        <v>273</v>
      </c>
      <c r="S71" s="3" t="s">
        <v>142</v>
      </c>
      <c r="U71" s="3" t="s">
        <v>275</v>
      </c>
      <c r="AB71" s="3" t="s">
        <v>48</v>
      </c>
      <c r="AC71" s="3" t="s">
        <v>888</v>
      </c>
      <c r="AD71" s="3" t="s">
        <v>99</v>
      </c>
      <c r="AE71" s="3" t="s">
        <v>99</v>
      </c>
      <c r="AG71" s="3" t="s">
        <v>195</v>
      </c>
      <c r="AI71" s="3" t="s">
        <v>75</v>
      </c>
      <c r="AJ71" s="3" t="s">
        <v>75</v>
      </c>
      <c r="AK71" s="3" t="s">
        <v>75</v>
      </c>
      <c r="AL71" s="3" t="s">
        <v>75</v>
      </c>
      <c r="AM71" s="3" t="s">
        <v>75</v>
      </c>
      <c r="AN71" s="3" t="s">
        <v>75</v>
      </c>
      <c r="AO71" s="3" t="s">
        <v>75</v>
      </c>
      <c r="AP71" s="3" t="s">
        <v>76</v>
      </c>
      <c r="AS71" s="3" t="s">
        <v>889</v>
      </c>
      <c r="AU71" s="3" t="s">
        <v>890</v>
      </c>
      <c r="AX71" s="3" t="s">
        <v>48</v>
      </c>
    </row>
    <row r="72" spans="1:50" x14ac:dyDescent="0.35">
      <c r="A72" s="3" t="s">
        <v>891</v>
      </c>
      <c r="B72" s="3" t="s">
        <v>57</v>
      </c>
      <c r="C72" s="3" t="s">
        <v>892</v>
      </c>
      <c r="D72" s="3" t="s">
        <v>893</v>
      </c>
      <c r="E72" s="3">
        <v>3205244102</v>
      </c>
      <c r="F72" s="3" t="s">
        <v>894</v>
      </c>
      <c r="G72" s="4">
        <v>44144.693912037037</v>
      </c>
      <c r="H72" s="3" t="s">
        <v>61</v>
      </c>
      <c r="I72" s="3" t="s">
        <v>83</v>
      </c>
      <c r="K72" s="3" t="s">
        <v>895</v>
      </c>
      <c r="M72" s="3" t="s">
        <v>37</v>
      </c>
      <c r="N72" s="3" t="s">
        <v>896</v>
      </c>
      <c r="O72" s="3" t="s">
        <v>37</v>
      </c>
      <c r="P72" s="3" t="s">
        <v>897</v>
      </c>
      <c r="Q72" s="3" t="s">
        <v>124</v>
      </c>
      <c r="S72" s="3" t="s">
        <v>898</v>
      </c>
      <c r="U72" s="3" t="s">
        <v>37</v>
      </c>
      <c r="V72" s="3" t="s">
        <v>899</v>
      </c>
      <c r="AG72" s="3" t="s">
        <v>73</v>
      </c>
      <c r="AS72" s="3" t="s">
        <v>900</v>
      </c>
      <c r="AT72" s="3" t="s">
        <v>901</v>
      </c>
      <c r="AX72" s="3" t="s">
        <v>61</v>
      </c>
    </row>
    <row r="73" spans="1:50" x14ac:dyDescent="0.35">
      <c r="A73" s="3" t="s">
        <v>902</v>
      </c>
      <c r="B73" s="3" t="s">
        <v>903</v>
      </c>
      <c r="C73" s="3" t="s">
        <v>639</v>
      </c>
      <c r="D73" s="3" t="s">
        <v>904</v>
      </c>
      <c r="E73" s="3">
        <v>6123775399</v>
      </c>
      <c r="F73" s="3" t="s">
        <v>905</v>
      </c>
      <c r="G73" s="4">
        <v>44144.688483796293</v>
      </c>
      <c r="H73" s="3" t="s">
        <v>48</v>
      </c>
      <c r="I73" s="3" t="s">
        <v>83</v>
      </c>
      <c r="K73" s="3" t="s">
        <v>389</v>
      </c>
      <c r="M73" s="3" t="s">
        <v>50</v>
      </c>
      <c r="O73" s="3" t="s">
        <v>906</v>
      </c>
      <c r="Q73" s="3" t="s">
        <v>273</v>
      </c>
      <c r="S73" s="3" t="s">
        <v>907</v>
      </c>
      <c r="U73" s="3" t="s">
        <v>331</v>
      </c>
      <c r="W73" s="3" t="s">
        <v>260</v>
      </c>
      <c r="Y73" s="3">
        <v>50</v>
      </c>
      <c r="Z73" s="3">
        <v>100</v>
      </c>
      <c r="AA73" s="3" t="s">
        <v>908</v>
      </c>
      <c r="AB73" s="3" t="s">
        <v>48</v>
      </c>
      <c r="AC73" s="3" t="s">
        <v>909</v>
      </c>
      <c r="AD73" s="3" t="s">
        <v>193</v>
      </c>
      <c r="AE73" s="3" t="s">
        <v>72</v>
      </c>
      <c r="AF73" s="3" t="s">
        <v>910</v>
      </c>
      <c r="AG73" s="3" t="s">
        <v>146</v>
      </c>
      <c r="AH73" s="3" t="s">
        <v>911</v>
      </c>
      <c r="AI73" s="3" t="s">
        <v>75</v>
      </c>
      <c r="AJ73" s="3" t="s">
        <v>75</v>
      </c>
      <c r="AK73" s="3" t="s">
        <v>75</v>
      </c>
      <c r="AL73" s="3" t="s">
        <v>75</v>
      </c>
      <c r="AM73" s="3" t="s">
        <v>76</v>
      </c>
      <c r="AN73" s="3" t="s">
        <v>100</v>
      </c>
      <c r="AO73" s="3" t="s">
        <v>75</v>
      </c>
      <c r="AP73" s="3" t="s">
        <v>75</v>
      </c>
      <c r="AS73" s="3" t="s">
        <v>912</v>
      </c>
      <c r="AT73" s="3" t="s">
        <v>913</v>
      </c>
    </row>
    <row r="74" spans="1:50" x14ac:dyDescent="0.35">
      <c r="A74" s="3" t="s">
        <v>914</v>
      </c>
      <c r="B74" s="3" t="s">
        <v>915</v>
      </c>
      <c r="C74" s="3" t="s">
        <v>916</v>
      </c>
      <c r="D74" s="3" t="s">
        <v>917</v>
      </c>
      <c r="E74" s="3" t="s">
        <v>918</v>
      </c>
      <c r="F74" s="3" t="s">
        <v>919</v>
      </c>
      <c r="G74" s="4">
        <v>44144.680949074071</v>
      </c>
      <c r="H74" s="3" t="s">
        <v>61</v>
      </c>
      <c r="I74" s="3" t="s">
        <v>83</v>
      </c>
      <c r="K74" s="3" t="s">
        <v>308</v>
      </c>
      <c r="M74" s="3" t="s">
        <v>109</v>
      </c>
      <c r="O74" s="3" t="s">
        <v>37</v>
      </c>
      <c r="P74" s="3" t="s">
        <v>920</v>
      </c>
      <c r="Q74" s="3" t="s">
        <v>124</v>
      </c>
      <c r="S74" s="3" t="s">
        <v>921</v>
      </c>
      <c r="T74" s="3" t="s">
        <v>922</v>
      </c>
      <c r="U74" s="3" t="s">
        <v>923</v>
      </c>
      <c r="V74" s="3" t="s">
        <v>924</v>
      </c>
      <c r="AG74" s="3" t="s">
        <v>195</v>
      </c>
      <c r="AH74" s="3" t="s">
        <v>925</v>
      </c>
      <c r="AS74" s="3" t="s">
        <v>926</v>
      </c>
      <c r="AT74" s="3" t="s">
        <v>927</v>
      </c>
      <c r="AU74" s="3" t="s">
        <v>928</v>
      </c>
      <c r="AX74" s="3" t="s">
        <v>61</v>
      </c>
    </row>
    <row r="75" spans="1:50" x14ac:dyDescent="0.35">
      <c r="A75" s="3" t="s">
        <v>929</v>
      </c>
      <c r="B75" s="3" t="s">
        <v>253</v>
      </c>
      <c r="C75" s="3" t="s">
        <v>930</v>
      </c>
      <c r="D75" s="3" t="s">
        <v>931</v>
      </c>
      <c r="E75" s="3" t="s">
        <v>932</v>
      </c>
      <c r="F75" s="3" t="s">
        <v>933</v>
      </c>
      <c r="G75" s="4">
        <v>44144.677708333336</v>
      </c>
      <c r="H75" s="3" t="s">
        <v>61</v>
      </c>
      <c r="I75" s="3" t="s">
        <v>83</v>
      </c>
      <c r="K75" s="3" t="s">
        <v>389</v>
      </c>
      <c r="M75" s="3" t="s">
        <v>85</v>
      </c>
      <c r="O75" s="3" t="s">
        <v>934</v>
      </c>
      <c r="Q75" s="3" t="s">
        <v>87</v>
      </c>
      <c r="S75" s="3" t="s">
        <v>142</v>
      </c>
      <c r="U75" s="3" t="s">
        <v>791</v>
      </c>
      <c r="W75" s="3" t="s">
        <v>68</v>
      </c>
      <c r="X75" s="3">
        <v>50</v>
      </c>
      <c r="Y75" s="3" t="s">
        <v>935</v>
      </c>
      <c r="AA75" s="3" t="s">
        <v>936</v>
      </c>
      <c r="AB75" s="3" t="s">
        <v>61</v>
      </c>
      <c r="AD75" s="3" t="s">
        <v>72</v>
      </c>
      <c r="AF75" s="3" t="s">
        <v>937</v>
      </c>
      <c r="AG75" s="3" t="s">
        <v>146</v>
      </c>
      <c r="AH75" s="3" t="s">
        <v>938</v>
      </c>
      <c r="AI75" s="3" t="s">
        <v>76</v>
      </c>
      <c r="AJ75" s="3" t="s">
        <v>76</v>
      </c>
      <c r="AK75" s="3" t="s">
        <v>75</v>
      </c>
      <c r="AL75" s="3" t="s">
        <v>75</v>
      </c>
      <c r="AM75" s="3" t="s">
        <v>75</v>
      </c>
      <c r="AN75" s="3" t="s">
        <v>101</v>
      </c>
      <c r="AO75" s="3" t="s">
        <v>101</v>
      </c>
      <c r="AP75" s="3" t="s">
        <v>75</v>
      </c>
      <c r="AQ75" s="3" t="s">
        <v>101</v>
      </c>
      <c r="AS75" s="3" t="s">
        <v>939</v>
      </c>
      <c r="AT75" s="3" t="s">
        <v>940</v>
      </c>
      <c r="AW75" s="3" t="s">
        <v>234</v>
      </c>
      <c r="AX75" s="3" t="s">
        <v>48</v>
      </c>
    </row>
    <row r="76" spans="1:50" x14ac:dyDescent="0.35">
      <c r="A76" s="3" t="s">
        <v>941</v>
      </c>
      <c r="B76" s="3" t="s">
        <v>942</v>
      </c>
      <c r="C76" s="3" t="s">
        <v>943</v>
      </c>
      <c r="D76" s="3" t="s">
        <v>944</v>
      </c>
      <c r="E76" s="3">
        <v>6513291660</v>
      </c>
      <c r="F76" s="3" t="s">
        <v>945</v>
      </c>
      <c r="G76" s="4">
        <v>44144.676805555559</v>
      </c>
      <c r="H76" s="3" t="s">
        <v>61</v>
      </c>
      <c r="I76" s="3" t="s">
        <v>83</v>
      </c>
      <c r="K76" s="3" t="s">
        <v>389</v>
      </c>
      <c r="M76" s="3" t="s">
        <v>50</v>
      </c>
      <c r="O76" s="3" t="s">
        <v>946</v>
      </c>
      <c r="Q76" s="3" t="s">
        <v>273</v>
      </c>
      <c r="S76" s="3" t="s">
        <v>947</v>
      </c>
      <c r="U76" s="3" t="s">
        <v>695</v>
      </c>
      <c r="W76" s="3" t="s">
        <v>504</v>
      </c>
      <c r="AB76" s="3" t="s">
        <v>48</v>
      </c>
      <c r="AC76" s="3" t="s">
        <v>948</v>
      </c>
      <c r="AD76" s="3" t="s">
        <v>176</v>
      </c>
      <c r="AE76" s="3" t="s">
        <v>176</v>
      </c>
      <c r="AF76" s="3" t="s">
        <v>949</v>
      </c>
      <c r="AG76" s="3" t="s">
        <v>195</v>
      </c>
      <c r="AI76" s="3" t="s">
        <v>100</v>
      </c>
      <c r="AJ76" s="3" t="s">
        <v>100</v>
      </c>
      <c r="AK76" s="3" t="s">
        <v>75</v>
      </c>
      <c r="AL76" s="3" t="s">
        <v>75</v>
      </c>
      <c r="AM76" s="3" t="s">
        <v>100</v>
      </c>
      <c r="AN76" s="3" t="s">
        <v>100</v>
      </c>
      <c r="AO76" s="3" t="s">
        <v>100</v>
      </c>
      <c r="AP76" s="3" t="s">
        <v>75</v>
      </c>
      <c r="AS76" s="3" t="s">
        <v>950</v>
      </c>
      <c r="AT76" s="3" t="s">
        <v>951</v>
      </c>
    </row>
    <row r="77" spans="1:50" x14ac:dyDescent="0.35">
      <c r="A77" s="3" t="s">
        <v>952</v>
      </c>
      <c r="B77" s="3" t="s">
        <v>953</v>
      </c>
      <c r="C77" s="3" t="s">
        <v>954</v>
      </c>
      <c r="D77" s="3" t="s">
        <v>223</v>
      </c>
      <c r="E77" s="3">
        <v>3205638487</v>
      </c>
      <c r="F77" s="3" t="s">
        <v>955</v>
      </c>
      <c r="G77" s="4">
        <v>44144.668668981481</v>
      </c>
      <c r="H77" s="3" t="s">
        <v>61</v>
      </c>
      <c r="I77" s="3" t="s">
        <v>83</v>
      </c>
      <c r="K77" s="3" t="s">
        <v>956</v>
      </c>
      <c r="M77" s="3" t="s">
        <v>109</v>
      </c>
      <c r="O77" s="3" t="s">
        <v>957</v>
      </c>
      <c r="Q77" s="3" t="s">
        <v>124</v>
      </c>
      <c r="S77" s="3" t="s">
        <v>958</v>
      </c>
      <c r="U77" s="3" t="s">
        <v>380</v>
      </c>
      <c r="W77" s="3" t="s">
        <v>68</v>
      </c>
      <c r="X77" s="3">
        <v>100</v>
      </c>
      <c r="Y77" s="3">
        <v>6</v>
      </c>
      <c r="AA77" s="3" t="s">
        <v>959</v>
      </c>
      <c r="AB77" s="3" t="s">
        <v>61</v>
      </c>
      <c r="AD77" s="3" t="s">
        <v>99</v>
      </c>
      <c r="AG77" s="3" t="s">
        <v>73</v>
      </c>
      <c r="AH77" s="3" t="s">
        <v>960</v>
      </c>
      <c r="AI77" s="3" t="s">
        <v>75</v>
      </c>
      <c r="AJ77" s="3" t="s">
        <v>75</v>
      </c>
      <c r="AK77" s="3" t="s">
        <v>76</v>
      </c>
      <c r="AL77" s="3" t="s">
        <v>76</v>
      </c>
      <c r="AM77" s="3" t="s">
        <v>75</v>
      </c>
      <c r="AN77" s="3" t="s">
        <v>101</v>
      </c>
      <c r="AO77" s="3" t="s">
        <v>101</v>
      </c>
      <c r="AP77" s="3" t="s">
        <v>76</v>
      </c>
      <c r="AS77" s="3" t="s">
        <v>961</v>
      </c>
      <c r="AT77" s="3" t="s">
        <v>962</v>
      </c>
      <c r="AV77" s="3" t="s">
        <v>963</v>
      </c>
      <c r="AX77" s="3" t="s">
        <v>48</v>
      </c>
    </row>
    <row r="78" spans="1:50" x14ac:dyDescent="0.35">
      <c r="A78" s="3" t="s">
        <v>964</v>
      </c>
      <c r="B78" s="3" t="s">
        <v>965</v>
      </c>
      <c r="C78" s="3" t="s">
        <v>966</v>
      </c>
      <c r="D78" s="3" t="s">
        <v>967</v>
      </c>
      <c r="E78" s="3">
        <v>5072753115</v>
      </c>
      <c r="F78" s="3" t="s">
        <v>968</v>
      </c>
      <c r="G78" s="4">
        <v>44144.652395833335</v>
      </c>
      <c r="H78" s="3" t="s">
        <v>61</v>
      </c>
      <c r="I78" s="3" t="s">
        <v>83</v>
      </c>
      <c r="K78" s="3" t="s">
        <v>286</v>
      </c>
      <c r="M78" s="3" t="s">
        <v>85</v>
      </c>
      <c r="O78" s="3" t="s">
        <v>969</v>
      </c>
      <c r="Q78" s="3" t="s">
        <v>273</v>
      </c>
      <c r="S78" s="3" t="s">
        <v>970</v>
      </c>
      <c r="U78" s="3" t="s">
        <v>748</v>
      </c>
      <c r="W78" s="3" t="s">
        <v>713</v>
      </c>
      <c r="X78" s="3" t="s">
        <v>971</v>
      </c>
      <c r="Y78" s="3" t="s">
        <v>972</v>
      </c>
      <c r="AA78" s="3" t="s">
        <v>973</v>
      </c>
      <c r="AB78" s="3" t="s">
        <v>61</v>
      </c>
      <c r="AD78" s="3" t="s">
        <v>99</v>
      </c>
      <c r="AG78" s="3" t="s">
        <v>73</v>
      </c>
      <c r="AI78" s="3" t="s">
        <v>76</v>
      </c>
      <c r="AJ78" s="3" t="s">
        <v>75</v>
      </c>
      <c r="AL78" s="3" t="s">
        <v>75</v>
      </c>
      <c r="AM78" s="3" t="s">
        <v>76</v>
      </c>
      <c r="AO78" s="3" t="s">
        <v>75</v>
      </c>
    </row>
    <row r="79" spans="1:50" x14ac:dyDescent="0.35">
      <c r="A79" s="3" t="s">
        <v>974</v>
      </c>
      <c r="B79" s="3" t="s">
        <v>975</v>
      </c>
      <c r="C79" s="3" t="s">
        <v>976</v>
      </c>
      <c r="D79" s="3" t="s">
        <v>223</v>
      </c>
      <c r="E79" s="3">
        <v>2184752112</v>
      </c>
      <c r="F79" s="3" t="s">
        <v>977</v>
      </c>
      <c r="G79" s="4">
        <v>44144.650601851848</v>
      </c>
      <c r="H79" s="3" t="s">
        <v>61</v>
      </c>
      <c r="I79" s="3" t="s">
        <v>83</v>
      </c>
      <c r="K79" s="3" t="s">
        <v>978</v>
      </c>
      <c r="M79" s="3" t="s">
        <v>85</v>
      </c>
      <c r="O79" s="3" t="s">
        <v>187</v>
      </c>
      <c r="Q79" s="3" t="s">
        <v>124</v>
      </c>
      <c r="S79" s="3" t="s">
        <v>979</v>
      </c>
      <c r="U79" s="3" t="s">
        <v>37</v>
      </c>
      <c r="V79" s="3" t="s">
        <v>980</v>
      </c>
      <c r="AG79" s="3" t="s">
        <v>73</v>
      </c>
      <c r="AH79" s="3" t="s">
        <v>981</v>
      </c>
      <c r="AS79" s="3" t="s">
        <v>982</v>
      </c>
      <c r="AT79" s="3" t="s">
        <v>983</v>
      </c>
      <c r="AX79" s="3" t="s">
        <v>61</v>
      </c>
    </row>
    <row r="80" spans="1:50" x14ac:dyDescent="0.35">
      <c r="A80" s="3" t="s">
        <v>984</v>
      </c>
      <c r="B80" s="3" t="s">
        <v>985</v>
      </c>
      <c r="C80" s="3" t="s">
        <v>986</v>
      </c>
      <c r="D80" s="3" t="s">
        <v>306</v>
      </c>
      <c r="E80" s="3" t="s">
        <v>987</v>
      </c>
      <c r="F80" s="3" t="s">
        <v>988</v>
      </c>
      <c r="G80" s="4">
        <v>44144.647581018522</v>
      </c>
      <c r="H80" s="3" t="s">
        <v>61</v>
      </c>
      <c r="I80" s="3" t="s">
        <v>83</v>
      </c>
      <c r="K80" s="3" t="s">
        <v>989</v>
      </c>
      <c r="M80" s="3" t="s">
        <v>109</v>
      </c>
      <c r="O80" s="3" t="s">
        <v>990</v>
      </c>
      <c r="Q80" s="3" t="s">
        <v>87</v>
      </c>
      <c r="S80" s="3" t="s">
        <v>463</v>
      </c>
      <c r="T80" s="3" t="s">
        <v>991</v>
      </c>
      <c r="U80" s="3" t="s">
        <v>542</v>
      </c>
      <c r="W80" s="3" t="s">
        <v>391</v>
      </c>
      <c r="X80" s="5">
        <v>8000</v>
      </c>
      <c r="AA80" s="3" t="s">
        <v>992</v>
      </c>
      <c r="AB80" s="3" t="s">
        <v>61</v>
      </c>
      <c r="AD80" s="3" t="s">
        <v>176</v>
      </c>
      <c r="AG80" s="3" t="s">
        <v>146</v>
      </c>
      <c r="AI80" s="3" t="s">
        <v>75</v>
      </c>
      <c r="AJ80" s="3" t="s">
        <v>75</v>
      </c>
      <c r="AK80" s="3" t="s">
        <v>100</v>
      </c>
      <c r="AL80" s="3" t="s">
        <v>75</v>
      </c>
      <c r="AN80" s="3" t="s">
        <v>75</v>
      </c>
      <c r="AO80" s="3" t="s">
        <v>75</v>
      </c>
      <c r="AS80" s="3" t="s">
        <v>993</v>
      </c>
      <c r="AT80" s="3" t="s">
        <v>994</v>
      </c>
      <c r="AV80" s="3" t="s">
        <v>219</v>
      </c>
      <c r="AW80" s="3" t="s">
        <v>134</v>
      </c>
      <c r="AX80" s="3" t="s">
        <v>48</v>
      </c>
    </row>
    <row r="81" spans="1:50" x14ac:dyDescent="0.35">
      <c r="A81" s="3" t="s">
        <v>995</v>
      </c>
      <c r="B81" s="3" t="s">
        <v>996</v>
      </c>
      <c r="C81" s="3" t="s">
        <v>997</v>
      </c>
      <c r="D81" s="3" t="s">
        <v>998</v>
      </c>
      <c r="E81" s="3" t="s">
        <v>999</v>
      </c>
      <c r="F81" s="3" t="s">
        <v>1000</v>
      </c>
      <c r="G81" s="4">
        <v>44144.641400462962</v>
      </c>
      <c r="H81" s="3" t="s">
        <v>61</v>
      </c>
      <c r="I81" s="3" t="s">
        <v>83</v>
      </c>
      <c r="M81" s="3" t="s">
        <v>226</v>
      </c>
      <c r="O81" s="3" t="s">
        <v>1001</v>
      </c>
      <c r="Q81" s="3" t="s">
        <v>124</v>
      </c>
      <c r="S81" s="3" t="s">
        <v>1002</v>
      </c>
      <c r="T81" s="3" t="s">
        <v>1003</v>
      </c>
      <c r="U81" s="3" t="s">
        <v>1004</v>
      </c>
      <c r="W81" s="3" t="s">
        <v>543</v>
      </c>
      <c r="AA81" s="3" t="s">
        <v>1005</v>
      </c>
      <c r="AB81" s="3" t="s">
        <v>61</v>
      </c>
      <c r="AD81" s="3" t="s">
        <v>465</v>
      </c>
      <c r="AF81" s="3" t="s">
        <v>1006</v>
      </c>
      <c r="AG81" s="3" t="s">
        <v>73</v>
      </c>
      <c r="AH81" s="3" t="s">
        <v>1007</v>
      </c>
      <c r="AI81" s="3" t="s">
        <v>100</v>
      </c>
      <c r="AJ81" s="3" t="s">
        <v>100</v>
      </c>
      <c r="AK81" s="3" t="s">
        <v>100</v>
      </c>
      <c r="AL81" s="3" t="s">
        <v>100</v>
      </c>
      <c r="AM81" s="3" t="s">
        <v>75</v>
      </c>
      <c r="AN81" s="3" t="s">
        <v>100</v>
      </c>
      <c r="AO81" s="3" t="s">
        <v>100</v>
      </c>
      <c r="AS81" s="3" t="s">
        <v>1008</v>
      </c>
      <c r="AT81" s="3" t="s">
        <v>1009</v>
      </c>
      <c r="AW81" s="3" t="s">
        <v>102</v>
      </c>
    </row>
    <row r="82" spans="1:50" x14ac:dyDescent="0.35">
      <c r="A82" s="3" t="s">
        <v>1010</v>
      </c>
      <c r="B82" s="3" t="s">
        <v>1011</v>
      </c>
      <c r="C82" s="3" t="s">
        <v>1012</v>
      </c>
      <c r="D82" s="3" t="s">
        <v>306</v>
      </c>
      <c r="E82" s="3" t="s">
        <v>1013</v>
      </c>
      <c r="F82" s="3" t="s">
        <v>1014</v>
      </c>
      <c r="G82" s="4">
        <v>44144.630694444444</v>
      </c>
      <c r="H82" s="3" t="s">
        <v>61</v>
      </c>
      <c r="I82" s="3" t="s">
        <v>83</v>
      </c>
      <c r="K82" s="3" t="s">
        <v>743</v>
      </c>
      <c r="M82" s="3" t="s">
        <v>1015</v>
      </c>
      <c r="O82" s="3" t="s">
        <v>711</v>
      </c>
      <c r="Q82" s="3" t="s">
        <v>124</v>
      </c>
      <c r="S82" s="3" t="s">
        <v>1016</v>
      </c>
      <c r="U82" s="3" t="s">
        <v>1017</v>
      </c>
      <c r="W82" s="3" t="s">
        <v>18</v>
      </c>
      <c r="X82" s="3">
        <v>100</v>
      </c>
      <c r="AA82" s="3" t="s">
        <v>1018</v>
      </c>
      <c r="AB82" s="3" t="s">
        <v>61</v>
      </c>
      <c r="AD82" s="3" t="s">
        <v>193</v>
      </c>
      <c r="AG82" s="3" t="s">
        <v>146</v>
      </c>
      <c r="AI82" s="3" t="s">
        <v>75</v>
      </c>
      <c r="AJ82" s="3" t="s">
        <v>75</v>
      </c>
      <c r="AK82" s="3" t="s">
        <v>75</v>
      </c>
      <c r="AL82" s="3" t="s">
        <v>76</v>
      </c>
      <c r="AM82" s="3" t="s">
        <v>76</v>
      </c>
      <c r="AN82" s="3" t="s">
        <v>75</v>
      </c>
      <c r="AO82" s="3" t="s">
        <v>75</v>
      </c>
      <c r="AP82" s="3" t="s">
        <v>75</v>
      </c>
      <c r="AV82" s="3" t="s">
        <v>133</v>
      </c>
      <c r="AW82" s="3" t="s">
        <v>134</v>
      </c>
      <c r="AX82" s="3" t="s">
        <v>48</v>
      </c>
    </row>
    <row r="83" spans="1:50" x14ac:dyDescent="0.35">
      <c r="A83" s="3" t="s">
        <v>1019</v>
      </c>
      <c r="B83" s="3" t="s">
        <v>1020</v>
      </c>
      <c r="C83" s="3" t="s">
        <v>1021</v>
      </c>
      <c r="D83" s="3" t="s">
        <v>1022</v>
      </c>
      <c r="E83" s="3" t="s">
        <v>1023</v>
      </c>
      <c r="F83" s="3" t="s">
        <v>1024</v>
      </c>
      <c r="G83" s="4">
        <v>44144.625717592593</v>
      </c>
      <c r="H83" s="3" t="s">
        <v>61</v>
      </c>
      <c r="I83" s="3" t="s">
        <v>83</v>
      </c>
      <c r="K83" s="3" t="s">
        <v>1025</v>
      </c>
      <c r="M83" s="3" t="s">
        <v>85</v>
      </c>
      <c r="O83" s="3" t="s">
        <v>187</v>
      </c>
      <c r="Q83" s="3" t="s">
        <v>124</v>
      </c>
      <c r="S83" s="3" t="s">
        <v>88</v>
      </c>
      <c r="U83" s="3" t="s">
        <v>695</v>
      </c>
      <c r="W83" s="3" t="s">
        <v>18</v>
      </c>
      <c r="X83" s="3" t="s">
        <v>1026</v>
      </c>
      <c r="AA83" s="3" t="s">
        <v>1027</v>
      </c>
      <c r="AB83" s="3" t="s">
        <v>61</v>
      </c>
      <c r="AD83" s="3" t="s">
        <v>176</v>
      </c>
      <c r="AG83" s="3" t="s">
        <v>73</v>
      </c>
      <c r="AI83" s="3" t="s">
        <v>76</v>
      </c>
      <c r="AJ83" s="3" t="s">
        <v>75</v>
      </c>
      <c r="AK83" s="3" t="s">
        <v>75</v>
      </c>
      <c r="AL83" s="3" t="s">
        <v>100</v>
      </c>
      <c r="AM83" s="3" t="s">
        <v>76</v>
      </c>
      <c r="AN83" s="3" t="s">
        <v>100</v>
      </c>
      <c r="AO83" s="3" t="s">
        <v>100</v>
      </c>
      <c r="AP83" s="3" t="s">
        <v>75</v>
      </c>
      <c r="AS83" s="3" t="s">
        <v>1028</v>
      </c>
      <c r="AT83" s="3" t="s">
        <v>1029</v>
      </c>
      <c r="AX83" s="3" t="s">
        <v>61</v>
      </c>
    </row>
    <row r="84" spans="1:50" x14ac:dyDescent="0.35">
      <c r="A84" s="3" t="s">
        <v>1030</v>
      </c>
      <c r="B84" s="3" t="s">
        <v>1031</v>
      </c>
      <c r="C84" s="3" t="s">
        <v>1032</v>
      </c>
      <c r="D84" s="3" t="s">
        <v>1033</v>
      </c>
      <c r="E84" s="3">
        <v>5072072272</v>
      </c>
      <c r="F84" s="3" t="s">
        <v>1034</v>
      </c>
      <c r="G84" s="4">
        <v>44144.624340277776</v>
      </c>
      <c r="H84" s="3" t="s">
        <v>61</v>
      </c>
      <c r="I84" s="3" t="s">
        <v>83</v>
      </c>
      <c r="K84" s="3" t="s">
        <v>1035</v>
      </c>
      <c r="M84" s="3" t="s">
        <v>85</v>
      </c>
      <c r="O84" s="3" t="s">
        <v>1036</v>
      </c>
      <c r="Q84" s="3" t="s">
        <v>124</v>
      </c>
      <c r="S84" s="3" t="s">
        <v>1037</v>
      </c>
      <c r="T84" s="3" t="s">
        <v>1038</v>
      </c>
      <c r="U84" s="3" t="s">
        <v>89</v>
      </c>
      <c r="W84" s="3" t="s">
        <v>19</v>
      </c>
      <c r="Y84" s="3" t="s">
        <v>1039</v>
      </c>
      <c r="AA84" s="3" t="s">
        <v>1040</v>
      </c>
      <c r="AB84" s="3" t="s">
        <v>61</v>
      </c>
      <c r="AD84" s="3" t="s">
        <v>193</v>
      </c>
      <c r="AF84" s="3" t="s">
        <v>1041</v>
      </c>
      <c r="AG84" s="3" t="s">
        <v>195</v>
      </c>
      <c r="AH84" s="3" t="s">
        <v>1042</v>
      </c>
      <c r="AI84" s="3" t="s">
        <v>75</v>
      </c>
      <c r="AJ84" s="3" t="s">
        <v>100</v>
      </c>
      <c r="AK84" s="3" t="s">
        <v>100</v>
      </c>
      <c r="AL84" s="3" t="s">
        <v>100</v>
      </c>
      <c r="AM84" s="3" t="s">
        <v>75</v>
      </c>
      <c r="AN84" s="3" t="s">
        <v>75</v>
      </c>
      <c r="AO84" s="3" t="s">
        <v>75</v>
      </c>
      <c r="AP84" s="3" t="s">
        <v>76</v>
      </c>
      <c r="AS84" s="3" t="s">
        <v>1043</v>
      </c>
      <c r="AT84" s="3" t="s">
        <v>1044</v>
      </c>
      <c r="AV84" s="3" t="s">
        <v>291</v>
      </c>
      <c r="AW84" s="3" t="s">
        <v>134</v>
      </c>
      <c r="AX84" s="3" t="s">
        <v>61</v>
      </c>
    </row>
    <row r="85" spans="1:50" x14ac:dyDescent="0.35">
      <c r="A85" s="3" t="s">
        <v>1045</v>
      </c>
      <c r="B85" s="3" t="s">
        <v>1046</v>
      </c>
      <c r="C85" s="3" t="s">
        <v>1047</v>
      </c>
      <c r="D85" s="3" t="s">
        <v>223</v>
      </c>
      <c r="E85" s="3">
        <v>5073282344</v>
      </c>
      <c r="F85" s="3" t="s">
        <v>1048</v>
      </c>
      <c r="G85" s="4">
        <v>44144.617615740739</v>
      </c>
      <c r="H85" s="3" t="s">
        <v>61</v>
      </c>
      <c r="I85" s="3" t="s">
        <v>83</v>
      </c>
      <c r="K85" s="3" t="s">
        <v>1049</v>
      </c>
      <c r="M85" s="3" t="s">
        <v>109</v>
      </c>
      <c r="O85" s="3" t="s">
        <v>1050</v>
      </c>
      <c r="Q85" s="3" t="s">
        <v>154</v>
      </c>
      <c r="S85" s="3" t="s">
        <v>1051</v>
      </c>
      <c r="T85" s="3" t="s">
        <v>1052</v>
      </c>
      <c r="U85" s="3" t="s">
        <v>157</v>
      </c>
      <c r="W85" s="3" t="s">
        <v>713</v>
      </c>
      <c r="AA85" s="3" t="s">
        <v>1053</v>
      </c>
      <c r="AB85" s="3" t="s">
        <v>48</v>
      </c>
      <c r="AC85" s="3" t="s">
        <v>1054</v>
      </c>
      <c r="AD85" s="3" t="s">
        <v>72</v>
      </c>
      <c r="AE85" s="3" t="s">
        <v>72</v>
      </c>
      <c r="AF85" s="3" t="s">
        <v>1055</v>
      </c>
      <c r="AG85" s="3" t="s">
        <v>146</v>
      </c>
      <c r="AH85" s="3" t="s">
        <v>1056</v>
      </c>
      <c r="AI85" s="3" t="s">
        <v>100</v>
      </c>
      <c r="AJ85" s="3" t="s">
        <v>100</v>
      </c>
      <c r="AK85" s="3" t="s">
        <v>100</v>
      </c>
      <c r="AL85" s="3" t="s">
        <v>100</v>
      </c>
      <c r="AM85" s="3" t="s">
        <v>100</v>
      </c>
      <c r="AN85" s="3" t="s">
        <v>100</v>
      </c>
      <c r="AO85" s="3" t="s">
        <v>100</v>
      </c>
      <c r="AP85" s="3" t="s">
        <v>100</v>
      </c>
      <c r="AS85" s="3" t="s">
        <v>1057</v>
      </c>
      <c r="AT85" s="3" t="s">
        <v>1058</v>
      </c>
    </row>
    <row r="86" spans="1:50" x14ac:dyDescent="0.35">
      <c r="A86" s="3" t="s">
        <v>1059</v>
      </c>
      <c r="B86" s="3" t="s">
        <v>1060</v>
      </c>
      <c r="C86" s="3" t="s">
        <v>1061</v>
      </c>
      <c r="D86" s="3" t="s">
        <v>1062</v>
      </c>
      <c r="E86" s="3">
        <v>3204532900</v>
      </c>
      <c r="F86" s="3" t="s">
        <v>1063</v>
      </c>
      <c r="G86" s="4">
        <v>44144.57613425926</v>
      </c>
      <c r="H86" s="3" t="s">
        <v>61</v>
      </c>
      <c r="I86" s="3" t="s">
        <v>83</v>
      </c>
      <c r="K86" s="3" t="s">
        <v>1064</v>
      </c>
      <c r="M86" s="3" t="s">
        <v>85</v>
      </c>
      <c r="O86" s="3" t="s">
        <v>187</v>
      </c>
      <c r="Q86" s="3" t="s">
        <v>124</v>
      </c>
      <c r="S86" s="3" t="s">
        <v>1037</v>
      </c>
      <c r="U86" s="3" t="s">
        <v>89</v>
      </c>
      <c r="W86" s="3" t="s">
        <v>1065</v>
      </c>
      <c r="Y86" s="3">
        <v>3</v>
      </c>
      <c r="AA86" s="3" t="s">
        <v>1066</v>
      </c>
      <c r="AB86" s="3" t="s">
        <v>61</v>
      </c>
      <c r="AD86" s="3" t="s">
        <v>99</v>
      </c>
      <c r="AG86" s="3" t="s">
        <v>195</v>
      </c>
      <c r="AI86" s="3" t="s">
        <v>75</v>
      </c>
      <c r="AJ86" s="3" t="s">
        <v>100</v>
      </c>
      <c r="AK86" s="3" t="s">
        <v>100</v>
      </c>
      <c r="AL86" s="3" t="s">
        <v>75</v>
      </c>
      <c r="AM86" s="3" t="s">
        <v>76</v>
      </c>
      <c r="AN86" s="3" t="s">
        <v>75</v>
      </c>
      <c r="AO86" s="3" t="s">
        <v>100</v>
      </c>
      <c r="AP86" s="3" t="s">
        <v>76</v>
      </c>
      <c r="AS86" s="3" t="s">
        <v>1067</v>
      </c>
      <c r="AX86" s="3" t="s">
        <v>61</v>
      </c>
    </row>
    <row r="87" spans="1:50" x14ac:dyDescent="0.35">
      <c r="A87" s="3" t="s">
        <v>1068</v>
      </c>
      <c r="B87" s="3" t="s">
        <v>1069</v>
      </c>
      <c r="C87" s="3" t="s">
        <v>1070</v>
      </c>
      <c r="D87" s="3" t="s">
        <v>284</v>
      </c>
      <c r="E87" s="3">
        <v>3202444730</v>
      </c>
      <c r="F87" s="3" t="s">
        <v>1071</v>
      </c>
      <c r="G87" s="4">
        <v>44144.567766203705</v>
      </c>
      <c r="H87" s="3" t="s">
        <v>61</v>
      </c>
      <c r="I87" s="3" t="s">
        <v>83</v>
      </c>
      <c r="K87" s="3" t="s">
        <v>1064</v>
      </c>
      <c r="M87" s="3" t="s">
        <v>85</v>
      </c>
      <c r="O87" s="3" t="s">
        <v>1072</v>
      </c>
      <c r="Q87" s="3" t="s">
        <v>124</v>
      </c>
      <c r="S87" s="3" t="s">
        <v>368</v>
      </c>
      <c r="U87" s="3" t="s">
        <v>67</v>
      </c>
      <c r="W87" s="3" t="s">
        <v>713</v>
      </c>
      <c r="X87" s="3">
        <v>20</v>
      </c>
      <c r="Y87" s="3" t="s">
        <v>1073</v>
      </c>
      <c r="AA87" s="3" t="s">
        <v>1074</v>
      </c>
      <c r="AB87" s="3" t="s">
        <v>61</v>
      </c>
      <c r="AD87" s="3" t="s">
        <v>99</v>
      </c>
      <c r="AF87" s="3" t="s">
        <v>1075</v>
      </c>
      <c r="AG87" s="3" t="s">
        <v>195</v>
      </c>
      <c r="AI87" s="3" t="s">
        <v>76</v>
      </c>
      <c r="AJ87" s="3" t="s">
        <v>100</v>
      </c>
      <c r="AK87" s="3" t="s">
        <v>75</v>
      </c>
      <c r="AL87" s="3" t="s">
        <v>75</v>
      </c>
      <c r="AM87" s="3" t="s">
        <v>75</v>
      </c>
      <c r="AN87" s="3" t="s">
        <v>75</v>
      </c>
      <c r="AO87" s="3" t="s">
        <v>100</v>
      </c>
      <c r="AP87" s="3" t="s">
        <v>75</v>
      </c>
      <c r="AS87" s="3" t="s">
        <v>1076</v>
      </c>
      <c r="AT87" s="3" t="s">
        <v>1077</v>
      </c>
    </row>
    <row r="88" spans="1:50" x14ac:dyDescent="0.35">
      <c r="A88" s="3" t="s">
        <v>1078</v>
      </c>
      <c r="B88" s="3" t="s">
        <v>1079</v>
      </c>
      <c r="C88" s="3" t="s">
        <v>1080</v>
      </c>
      <c r="F88" s="3" t="s">
        <v>1081</v>
      </c>
      <c r="G88" s="4">
        <v>44144.565381944441</v>
      </c>
      <c r="H88" s="3" t="s">
        <v>48</v>
      </c>
      <c r="I88" s="3" t="s">
        <v>83</v>
      </c>
      <c r="K88" s="3" t="s">
        <v>271</v>
      </c>
      <c r="M88" s="3" t="s">
        <v>109</v>
      </c>
      <c r="O88" s="3" t="s">
        <v>241</v>
      </c>
      <c r="Q88" s="3" t="s">
        <v>273</v>
      </c>
      <c r="S88" s="3" t="s">
        <v>155</v>
      </c>
      <c r="U88" s="3" t="s">
        <v>143</v>
      </c>
      <c r="W88" s="3" t="s">
        <v>55</v>
      </c>
      <c r="X88" s="3" t="s">
        <v>1082</v>
      </c>
      <c r="Y88" s="3" t="s">
        <v>1082</v>
      </c>
      <c r="Z88" s="3" t="s">
        <v>1082</v>
      </c>
      <c r="AB88" s="3" t="s">
        <v>48</v>
      </c>
      <c r="AC88" s="3" t="s">
        <v>1083</v>
      </c>
      <c r="AD88" s="3" t="s">
        <v>99</v>
      </c>
      <c r="AE88" s="3" t="s">
        <v>72</v>
      </c>
      <c r="AG88" s="3" t="s">
        <v>146</v>
      </c>
    </row>
    <row r="89" spans="1:50" x14ac:dyDescent="0.35">
      <c r="A89" s="3" t="s">
        <v>1084</v>
      </c>
      <c r="B89" s="3" t="s">
        <v>1085</v>
      </c>
      <c r="C89" s="3" t="s">
        <v>1086</v>
      </c>
      <c r="D89" s="3" t="s">
        <v>120</v>
      </c>
      <c r="E89" s="3">
        <v>6513792741</v>
      </c>
      <c r="F89" s="3" t="s">
        <v>1087</v>
      </c>
      <c r="G89" s="4">
        <v>44144.564502314817</v>
      </c>
      <c r="H89" s="3" t="s">
        <v>61</v>
      </c>
      <c r="I89" s="3" t="s">
        <v>83</v>
      </c>
      <c r="K89" s="3" t="s">
        <v>596</v>
      </c>
      <c r="M89" s="3" t="s">
        <v>109</v>
      </c>
      <c r="O89" s="3" t="s">
        <v>1088</v>
      </c>
      <c r="Q89" s="3" t="s">
        <v>52</v>
      </c>
      <c r="S89" s="3" t="s">
        <v>112</v>
      </c>
      <c r="T89" s="3" t="s">
        <v>1089</v>
      </c>
      <c r="U89" s="3" t="s">
        <v>157</v>
      </c>
      <c r="W89" s="3" t="s">
        <v>215</v>
      </c>
      <c r="X89" s="3">
        <v>14000</v>
      </c>
      <c r="Y89" s="3">
        <v>400</v>
      </c>
      <c r="Z89" s="3">
        <v>35000</v>
      </c>
      <c r="AA89" s="3" t="s">
        <v>1090</v>
      </c>
      <c r="AB89" s="3" t="s">
        <v>61</v>
      </c>
      <c r="AD89" s="3" t="s">
        <v>176</v>
      </c>
      <c r="AF89" s="3" t="s">
        <v>1091</v>
      </c>
      <c r="AG89" s="3" t="s">
        <v>195</v>
      </c>
      <c r="AH89" s="3" t="s">
        <v>1092</v>
      </c>
      <c r="AI89" s="3" t="s">
        <v>75</v>
      </c>
      <c r="AJ89" s="3" t="s">
        <v>75</v>
      </c>
      <c r="AK89" s="3" t="s">
        <v>100</v>
      </c>
      <c r="AL89" s="3" t="s">
        <v>100</v>
      </c>
      <c r="AM89" s="3" t="s">
        <v>75</v>
      </c>
      <c r="AN89" s="3" t="s">
        <v>100</v>
      </c>
      <c r="AO89" s="3" t="s">
        <v>100</v>
      </c>
      <c r="AP89" s="3" t="s">
        <v>100</v>
      </c>
      <c r="AS89" s="3" t="s">
        <v>1093</v>
      </c>
      <c r="AT89" s="3" t="s">
        <v>1094</v>
      </c>
      <c r="AV89" s="3" t="s">
        <v>133</v>
      </c>
      <c r="AW89" s="3" t="s">
        <v>102</v>
      </c>
      <c r="AX89" s="3" t="s">
        <v>48</v>
      </c>
    </row>
    <row r="90" spans="1:50" x14ac:dyDescent="0.35">
      <c r="A90" s="3" t="s">
        <v>1095</v>
      </c>
      <c r="B90" s="3" t="s">
        <v>1096</v>
      </c>
      <c r="C90" s="3" t="s">
        <v>1097</v>
      </c>
      <c r="D90" s="3" t="s">
        <v>524</v>
      </c>
      <c r="E90" s="3">
        <v>2184762285</v>
      </c>
      <c r="F90" s="3" t="s">
        <v>1098</v>
      </c>
      <c r="G90" s="4">
        <v>44144.561122685183</v>
      </c>
      <c r="H90" s="3" t="s">
        <v>61</v>
      </c>
      <c r="I90" s="3" t="s">
        <v>83</v>
      </c>
      <c r="K90" s="3" t="s">
        <v>308</v>
      </c>
      <c r="M90" s="3" t="s">
        <v>85</v>
      </c>
      <c r="O90" s="3" t="s">
        <v>187</v>
      </c>
      <c r="Q90" s="3" t="s">
        <v>124</v>
      </c>
      <c r="S90" s="3" t="s">
        <v>258</v>
      </c>
      <c r="T90" s="3" t="s">
        <v>1099</v>
      </c>
      <c r="U90" s="3" t="s">
        <v>748</v>
      </c>
      <c r="W90" s="3" t="s">
        <v>68</v>
      </c>
      <c r="X90" s="3">
        <v>35</v>
      </c>
      <c r="Y90" s="3" t="s">
        <v>1100</v>
      </c>
      <c r="AA90" s="3" t="s">
        <v>1101</v>
      </c>
      <c r="AB90" s="3" t="s">
        <v>61</v>
      </c>
      <c r="AD90" s="3" t="s">
        <v>193</v>
      </c>
      <c r="AF90" s="3" t="s">
        <v>1102</v>
      </c>
      <c r="AG90" s="3" t="s">
        <v>195</v>
      </c>
      <c r="AI90" s="3" t="s">
        <v>76</v>
      </c>
      <c r="AJ90" s="3" t="s">
        <v>76</v>
      </c>
      <c r="AK90" s="3" t="s">
        <v>75</v>
      </c>
      <c r="AL90" s="3" t="s">
        <v>101</v>
      </c>
      <c r="AM90" s="3" t="s">
        <v>75</v>
      </c>
      <c r="AN90" s="3" t="s">
        <v>75</v>
      </c>
      <c r="AO90" s="3" t="s">
        <v>75</v>
      </c>
      <c r="AP90" s="3" t="s">
        <v>75</v>
      </c>
      <c r="AS90" s="3" t="s">
        <v>1103</v>
      </c>
      <c r="AT90" s="3" t="s">
        <v>1104</v>
      </c>
      <c r="AV90" s="3" t="s">
        <v>219</v>
      </c>
      <c r="AW90" s="3" t="s">
        <v>234</v>
      </c>
      <c r="AX90" s="3" t="s">
        <v>48</v>
      </c>
    </row>
    <row r="91" spans="1:50" x14ac:dyDescent="0.35">
      <c r="A91" s="3" t="s">
        <v>266</v>
      </c>
      <c r="B91" s="3" t="s">
        <v>44</v>
      </c>
      <c r="C91" s="3" t="s">
        <v>1105</v>
      </c>
      <c r="D91" s="3" t="s">
        <v>1106</v>
      </c>
      <c r="F91" s="3" t="s">
        <v>1107</v>
      </c>
      <c r="G91" s="4">
        <v>44144.558020833334</v>
      </c>
      <c r="H91" s="3" t="s">
        <v>48</v>
      </c>
      <c r="I91" s="3" t="s">
        <v>83</v>
      </c>
      <c r="K91" s="3" t="s">
        <v>112</v>
      </c>
      <c r="M91" s="3" t="s">
        <v>50</v>
      </c>
      <c r="O91" s="3" t="s">
        <v>1108</v>
      </c>
      <c r="Q91" s="3" t="s">
        <v>1109</v>
      </c>
      <c r="R91" s="3" t="s">
        <v>1110</v>
      </c>
      <c r="S91" s="3" t="s">
        <v>1111</v>
      </c>
      <c r="U91" s="3" t="s">
        <v>1112</v>
      </c>
      <c r="W91" s="3" t="s">
        <v>215</v>
      </c>
      <c r="X91" s="3">
        <v>20</v>
      </c>
      <c r="Y91" s="3">
        <v>60</v>
      </c>
      <c r="Z91" s="3">
        <v>50</v>
      </c>
      <c r="AA91" s="3" t="s">
        <v>1113</v>
      </c>
      <c r="AB91" s="3" t="s">
        <v>61</v>
      </c>
      <c r="AD91" s="3" t="s">
        <v>72</v>
      </c>
      <c r="AF91" s="3" t="s">
        <v>1114</v>
      </c>
      <c r="AG91" s="3" t="s">
        <v>146</v>
      </c>
      <c r="AH91" s="3" t="s">
        <v>1115</v>
      </c>
      <c r="AI91" s="3" t="s">
        <v>75</v>
      </c>
      <c r="AJ91" s="3" t="s">
        <v>75</v>
      </c>
      <c r="AK91" s="3" t="s">
        <v>100</v>
      </c>
      <c r="AL91" s="3" t="s">
        <v>100</v>
      </c>
      <c r="AM91" s="3" t="s">
        <v>101</v>
      </c>
      <c r="AN91" s="3" t="s">
        <v>75</v>
      </c>
      <c r="AO91" s="3" t="s">
        <v>101</v>
      </c>
      <c r="AP91" s="3" t="s">
        <v>76</v>
      </c>
      <c r="AS91" s="3" t="s">
        <v>1116</v>
      </c>
      <c r="AT91" s="3" t="s">
        <v>1117</v>
      </c>
      <c r="AW91" s="3" t="s">
        <v>234</v>
      </c>
    </row>
    <row r="92" spans="1:50" x14ac:dyDescent="0.35">
      <c r="A92" s="3" t="s">
        <v>1118</v>
      </c>
      <c r="B92" s="3" t="s">
        <v>1119</v>
      </c>
      <c r="C92" s="3" t="s">
        <v>1120</v>
      </c>
      <c r="D92" s="3" t="s">
        <v>1121</v>
      </c>
      <c r="F92" s="3" t="s">
        <v>1122</v>
      </c>
      <c r="G92" s="4">
        <v>44144.55740740741</v>
      </c>
      <c r="H92" s="3" t="s">
        <v>48</v>
      </c>
      <c r="I92" s="3" t="s">
        <v>83</v>
      </c>
      <c r="K92" s="3" t="s">
        <v>539</v>
      </c>
      <c r="M92" s="3" t="s">
        <v>50</v>
      </c>
      <c r="O92" s="3" t="s">
        <v>1123</v>
      </c>
      <c r="Q92" s="3" t="s">
        <v>273</v>
      </c>
      <c r="S92" s="3" t="s">
        <v>1124</v>
      </c>
      <c r="T92" s="3" t="s">
        <v>1125</v>
      </c>
      <c r="U92" s="3" t="s">
        <v>157</v>
      </c>
      <c r="W92" s="3" t="s">
        <v>713</v>
      </c>
      <c r="X92" s="3">
        <v>30</v>
      </c>
      <c r="Y92" s="3" t="s">
        <v>1126</v>
      </c>
      <c r="AA92" s="3" t="s">
        <v>1127</v>
      </c>
      <c r="AB92" s="3" t="s">
        <v>61</v>
      </c>
      <c r="AD92" s="3" t="s">
        <v>193</v>
      </c>
      <c r="AF92" s="3" t="s">
        <v>369</v>
      </c>
      <c r="AG92" s="3" t="s">
        <v>195</v>
      </c>
      <c r="AH92" s="3" t="s">
        <v>1128</v>
      </c>
      <c r="AI92" s="3" t="s">
        <v>76</v>
      </c>
      <c r="AJ92" s="3" t="s">
        <v>100</v>
      </c>
      <c r="AK92" s="3" t="s">
        <v>100</v>
      </c>
      <c r="AL92" s="3" t="s">
        <v>75</v>
      </c>
      <c r="AM92" s="3" t="s">
        <v>75</v>
      </c>
      <c r="AN92" s="3" t="s">
        <v>100</v>
      </c>
      <c r="AO92" s="3" t="s">
        <v>100</v>
      </c>
      <c r="AP92" s="3" t="s">
        <v>76</v>
      </c>
      <c r="AS92" s="3" t="s">
        <v>1129</v>
      </c>
      <c r="AT92" s="3" t="s">
        <v>1130</v>
      </c>
    </row>
    <row r="93" spans="1:50" x14ac:dyDescent="0.35">
      <c r="A93" s="3" t="s">
        <v>1131</v>
      </c>
      <c r="B93" s="3" t="s">
        <v>565</v>
      </c>
      <c r="C93" s="3" t="s">
        <v>1132</v>
      </c>
      <c r="D93" s="3" t="s">
        <v>1133</v>
      </c>
      <c r="E93" s="3" t="s">
        <v>1134</v>
      </c>
      <c r="F93" s="3" t="s">
        <v>1135</v>
      </c>
      <c r="G93" s="4">
        <v>44144.555474537039</v>
      </c>
      <c r="H93" s="3" t="s">
        <v>48</v>
      </c>
      <c r="I93" s="3" t="s">
        <v>83</v>
      </c>
      <c r="K93" s="3" t="s">
        <v>389</v>
      </c>
      <c r="M93" s="3" t="s">
        <v>85</v>
      </c>
      <c r="O93" s="3" t="s">
        <v>1136</v>
      </c>
      <c r="Q93" s="3" t="s">
        <v>87</v>
      </c>
      <c r="S93" s="3" t="s">
        <v>318</v>
      </c>
      <c r="U93" s="3" t="s">
        <v>1137</v>
      </c>
      <c r="V93" s="3" t="s">
        <v>1138</v>
      </c>
      <c r="W93" s="3" t="s">
        <v>260</v>
      </c>
      <c r="Y93" s="3">
        <v>20</v>
      </c>
      <c r="Z93" s="3">
        <v>125</v>
      </c>
      <c r="AA93" s="3" t="s">
        <v>1139</v>
      </c>
      <c r="AB93" s="3" t="s">
        <v>48</v>
      </c>
      <c r="AC93" s="3" t="s">
        <v>1140</v>
      </c>
      <c r="AD93" s="3" t="s">
        <v>72</v>
      </c>
      <c r="AE93" s="3" t="s">
        <v>176</v>
      </c>
      <c r="AG93" s="3" t="s">
        <v>146</v>
      </c>
      <c r="AI93" s="3" t="s">
        <v>75</v>
      </c>
      <c r="AJ93" s="3" t="s">
        <v>75</v>
      </c>
      <c r="AK93" s="3" t="s">
        <v>75</v>
      </c>
      <c r="AL93" s="3" t="s">
        <v>75</v>
      </c>
      <c r="AM93" s="3" t="s">
        <v>75</v>
      </c>
      <c r="AN93" s="3" t="s">
        <v>100</v>
      </c>
      <c r="AO93" s="3" t="s">
        <v>100</v>
      </c>
      <c r="AS93" s="3" t="s">
        <v>1141</v>
      </c>
      <c r="AT93" s="3" t="s">
        <v>1142</v>
      </c>
      <c r="AV93" s="3" t="s">
        <v>397</v>
      </c>
      <c r="AW93" s="3" t="s">
        <v>234</v>
      </c>
    </row>
    <row r="94" spans="1:50" x14ac:dyDescent="0.35">
      <c r="A94" s="3" t="s">
        <v>1143</v>
      </c>
      <c r="B94" s="3" t="s">
        <v>1144</v>
      </c>
      <c r="C94" s="3" t="s">
        <v>1145</v>
      </c>
      <c r="D94" s="3" t="s">
        <v>1146</v>
      </c>
      <c r="E94" s="3" t="s">
        <v>1147</v>
      </c>
      <c r="F94" s="3" t="s">
        <v>1148</v>
      </c>
      <c r="G94" s="4">
        <v>44144.553599537037</v>
      </c>
      <c r="H94" s="3" t="s">
        <v>61</v>
      </c>
      <c r="I94" s="3" t="s">
        <v>83</v>
      </c>
      <c r="K94" s="3" t="s">
        <v>514</v>
      </c>
      <c r="M94" s="3" t="s">
        <v>109</v>
      </c>
      <c r="O94" s="3" t="s">
        <v>1149</v>
      </c>
      <c r="Q94" s="3" t="s">
        <v>52</v>
      </c>
      <c r="S94" s="3" t="s">
        <v>155</v>
      </c>
      <c r="U94" s="3" t="s">
        <v>380</v>
      </c>
      <c r="W94" s="3" t="s">
        <v>713</v>
      </c>
      <c r="X94" s="3">
        <v>250</v>
      </c>
      <c r="Y94" s="3">
        <v>250</v>
      </c>
      <c r="AA94" s="3" t="s">
        <v>1150</v>
      </c>
      <c r="AB94" s="3" t="s">
        <v>61</v>
      </c>
      <c r="AD94" s="3" t="s">
        <v>193</v>
      </c>
      <c r="AG94" s="3" t="s">
        <v>146</v>
      </c>
      <c r="AH94" s="3" t="s">
        <v>1151</v>
      </c>
      <c r="AI94" s="3" t="s">
        <v>75</v>
      </c>
      <c r="AJ94" s="3" t="s">
        <v>75</v>
      </c>
      <c r="AK94" s="3" t="s">
        <v>75</v>
      </c>
      <c r="AL94" s="3" t="s">
        <v>75</v>
      </c>
      <c r="AM94" s="3" t="s">
        <v>75</v>
      </c>
      <c r="AN94" s="3" t="s">
        <v>101</v>
      </c>
      <c r="AO94" s="3" t="s">
        <v>101</v>
      </c>
      <c r="AP94" s="3" t="s">
        <v>100</v>
      </c>
      <c r="AQ94" s="3" t="s">
        <v>101</v>
      </c>
      <c r="AS94" s="3" t="s">
        <v>1152</v>
      </c>
      <c r="AT94" s="3" t="s">
        <v>1153</v>
      </c>
      <c r="AV94" s="3" t="s">
        <v>164</v>
      </c>
      <c r="AW94" s="3" t="s">
        <v>134</v>
      </c>
      <c r="AX94" s="3" t="s">
        <v>61</v>
      </c>
    </row>
    <row r="95" spans="1:50" x14ac:dyDescent="0.35">
      <c r="A95" s="3" t="s">
        <v>1154</v>
      </c>
      <c r="B95" s="3" t="s">
        <v>1155</v>
      </c>
      <c r="C95" s="3" t="s">
        <v>808</v>
      </c>
      <c r="D95" s="3" t="s">
        <v>1156</v>
      </c>
      <c r="F95" s="3" t="s">
        <v>1157</v>
      </c>
      <c r="G95" s="4">
        <v>44144.548495370371</v>
      </c>
      <c r="H95" s="3" t="s">
        <v>61</v>
      </c>
      <c r="I95" s="3" t="s">
        <v>83</v>
      </c>
      <c r="K95" s="3" t="s">
        <v>389</v>
      </c>
      <c r="M95" s="3" t="s">
        <v>50</v>
      </c>
      <c r="O95" s="3" t="s">
        <v>330</v>
      </c>
      <c r="Q95" s="3" t="s">
        <v>273</v>
      </c>
      <c r="S95" s="3" t="s">
        <v>1158</v>
      </c>
      <c r="U95" s="3" t="s">
        <v>490</v>
      </c>
      <c r="W95" s="3" t="s">
        <v>245</v>
      </c>
      <c r="Y95" s="3">
        <v>10</v>
      </c>
      <c r="Z95" s="3">
        <v>50</v>
      </c>
      <c r="AA95" s="3" t="s">
        <v>1159</v>
      </c>
      <c r="AB95" s="3" t="s">
        <v>48</v>
      </c>
      <c r="AC95" s="3" t="s">
        <v>1160</v>
      </c>
      <c r="AD95" s="3" t="s">
        <v>72</v>
      </c>
      <c r="AE95" s="3" t="s">
        <v>72</v>
      </c>
      <c r="AF95" s="3" t="s">
        <v>1161</v>
      </c>
      <c r="AG95" s="3" t="s">
        <v>146</v>
      </c>
      <c r="AH95" s="3" t="s">
        <v>1162</v>
      </c>
      <c r="AI95" s="3" t="s">
        <v>100</v>
      </c>
      <c r="AJ95" s="3" t="s">
        <v>100</v>
      </c>
      <c r="AK95" s="3" t="s">
        <v>100</v>
      </c>
      <c r="AL95" s="3" t="s">
        <v>100</v>
      </c>
      <c r="AM95" s="3" t="s">
        <v>75</v>
      </c>
      <c r="AN95" s="3" t="s">
        <v>100</v>
      </c>
      <c r="AO95" s="3" t="s">
        <v>100</v>
      </c>
      <c r="AP95" s="3" t="s">
        <v>75</v>
      </c>
      <c r="AS95" s="3" t="s">
        <v>1163</v>
      </c>
      <c r="AT95" s="3" t="s">
        <v>1164</v>
      </c>
      <c r="AX95" s="3" t="s">
        <v>48</v>
      </c>
    </row>
    <row r="96" spans="1:50" x14ac:dyDescent="0.35">
      <c r="A96" s="3" t="s">
        <v>1165</v>
      </c>
      <c r="B96" s="3" t="s">
        <v>1166</v>
      </c>
      <c r="C96" s="3" t="s">
        <v>1167</v>
      </c>
      <c r="D96" s="3" t="s">
        <v>207</v>
      </c>
      <c r="E96" s="3">
        <v>6122053621</v>
      </c>
      <c r="F96" s="3" t="s">
        <v>1168</v>
      </c>
      <c r="G96" s="4">
        <v>44144.545092592591</v>
      </c>
      <c r="H96" s="3" t="s">
        <v>61</v>
      </c>
      <c r="I96" s="3" t="s">
        <v>83</v>
      </c>
      <c r="K96" s="3" t="s">
        <v>389</v>
      </c>
      <c r="M96" s="3" t="s">
        <v>50</v>
      </c>
      <c r="O96" s="3" t="s">
        <v>1169</v>
      </c>
      <c r="P96" s="3" t="s">
        <v>1170</v>
      </c>
      <c r="Q96" s="3" t="s">
        <v>273</v>
      </c>
      <c r="S96" s="3" t="s">
        <v>1171</v>
      </c>
      <c r="U96" s="3" t="s">
        <v>1172</v>
      </c>
      <c r="W96" s="3" t="s">
        <v>158</v>
      </c>
      <c r="Z96" s="3">
        <v>30</v>
      </c>
      <c r="AA96" s="3" t="s">
        <v>1173</v>
      </c>
      <c r="AB96" s="3" t="s">
        <v>61</v>
      </c>
      <c r="AD96" s="3" t="s">
        <v>72</v>
      </c>
      <c r="AF96" s="3" t="s">
        <v>1174</v>
      </c>
      <c r="AG96" s="3" t="s">
        <v>73</v>
      </c>
      <c r="AH96" s="3" t="s">
        <v>1175</v>
      </c>
      <c r="AI96" s="3" t="s">
        <v>75</v>
      </c>
      <c r="AJ96" s="3" t="s">
        <v>75</v>
      </c>
      <c r="AK96" s="3" t="s">
        <v>100</v>
      </c>
      <c r="AL96" s="3" t="s">
        <v>75</v>
      </c>
      <c r="AM96" s="3" t="s">
        <v>75</v>
      </c>
      <c r="AN96" s="3" t="s">
        <v>75</v>
      </c>
      <c r="AO96" s="3" t="s">
        <v>75</v>
      </c>
      <c r="AP96" s="3" t="s">
        <v>76</v>
      </c>
      <c r="AS96" s="3" t="s">
        <v>1176</v>
      </c>
      <c r="AT96" s="3" t="s">
        <v>1177</v>
      </c>
      <c r="AW96" s="3" t="s">
        <v>102</v>
      </c>
      <c r="AX96" s="3" t="s">
        <v>48</v>
      </c>
    </row>
    <row r="97" spans="1:50" x14ac:dyDescent="0.35">
      <c r="A97" s="3" t="s">
        <v>1178</v>
      </c>
      <c r="B97" s="3" t="s">
        <v>1179</v>
      </c>
      <c r="C97" s="3" t="s">
        <v>1180</v>
      </c>
      <c r="D97" s="3" t="s">
        <v>1181</v>
      </c>
      <c r="E97" s="3">
        <v>7632722017</v>
      </c>
      <c r="F97" s="3" t="s">
        <v>1182</v>
      </c>
      <c r="G97" s="4">
        <v>44144.539710648147</v>
      </c>
      <c r="H97" s="3" t="s">
        <v>61</v>
      </c>
      <c r="I97" s="3" t="s">
        <v>83</v>
      </c>
      <c r="K97" s="3" t="s">
        <v>1183</v>
      </c>
      <c r="M97" s="3" t="s">
        <v>85</v>
      </c>
      <c r="O97" s="3" t="s">
        <v>1184</v>
      </c>
      <c r="Q97" s="3" t="s">
        <v>87</v>
      </c>
      <c r="S97" s="3" t="s">
        <v>155</v>
      </c>
      <c r="U97" s="3" t="s">
        <v>1185</v>
      </c>
      <c r="W97" s="3" t="s">
        <v>713</v>
      </c>
      <c r="X97" s="3">
        <v>150</v>
      </c>
      <c r="Y97" s="3">
        <v>4200</v>
      </c>
      <c r="AA97" s="3" t="s">
        <v>1186</v>
      </c>
      <c r="AB97" s="3" t="s">
        <v>61</v>
      </c>
      <c r="AD97" s="3" t="s">
        <v>72</v>
      </c>
      <c r="AF97" s="3" t="s">
        <v>1187</v>
      </c>
      <c r="AG97" s="3" t="s">
        <v>146</v>
      </c>
      <c r="AH97" s="3" t="s">
        <v>1188</v>
      </c>
      <c r="AI97" s="3" t="s">
        <v>76</v>
      </c>
      <c r="AJ97" s="3" t="s">
        <v>75</v>
      </c>
      <c r="AK97" s="3" t="s">
        <v>76</v>
      </c>
      <c r="AL97" s="3" t="s">
        <v>75</v>
      </c>
      <c r="AM97" s="3" t="s">
        <v>75</v>
      </c>
      <c r="AN97" s="3" t="s">
        <v>75</v>
      </c>
      <c r="AO97" s="3" t="s">
        <v>75</v>
      </c>
      <c r="AP97" s="3" t="s">
        <v>76</v>
      </c>
      <c r="AS97" s="3" t="s">
        <v>1189</v>
      </c>
      <c r="AT97" s="3" t="s">
        <v>1190</v>
      </c>
      <c r="AX97" s="3" t="s">
        <v>61</v>
      </c>
    </row>
    <row r="98" spans="1:50" x14ac:dyDescent="0.35">
      <c r="A98" s="3" t="s">
        <v>1191</v>
      </c>
      <c r="B98" s="3" t="s">
        <v>1192</v>
      </c>
      <c r="C98" s="3" t="s">
        <v>1193</v>
      </c>
      <c r="D98" s="3" t="s">
        <v>1194</v>
      </c>
      <c r="E98" s="3">
        <v>2183890108</v>
      </c>
      <c r="F98" s="3" t="s">
        <v>1195</v>
      </c>
      <c r="G98" s="4">
        <v>44144.538252314815</v>
      </c>
      <c r="H98" s="3" t="s">
        <v>61</v>
      </c>
      <c r="I98" s="3" t="s">
        <v>83</v>
      </c>
      <c r="K98" s="3" t="s">
        <v>1196</v>
      </c>
      <c r="M98" s="3" t="s">
        <v>85</v>
      </c>
      <c r="O98" s="3" t="s">
        <v>1197</v>
      </c>
      <c r="Q98" s="3" t="s">
        <v>124</v>
      </c>
      <c r="S98" s="3" t="s">
        <v>1198</v>
      </c>
      <c r="U98" s="3" t="s">
        <v>1199</v>
      </c>
      <c r="W98" s="3" t="s">
        <v>504</v>
      </c>
      <c r="AB98" s="3" t="s">
        <v>61</v>
      </c>
      <c r="AD98" s="3" t="s">
        <v>99</v>
      </c>
      <c r="AG98" s="3" t="s">
        <v>146</v>
      </c>
      <c r="AH98" s="3" t="s">
        <v>1200</v>
      </c>
      <c r="AI98" s="3" t="s">
        <v>75</v>
      </c>
      <c r="AJ98" s="3" t="s">
        <v>100</v>
      </c>
      <c r="AK98" s="3" t="s">
        <v>100</v>
      </c>
      <c r="AL98" s="3" t="s">
        <v>101</v>
      </c>
      <c r="AM98" s="3" t="s">
        <v>75</v>
      </c>
      <c r="AN98" s="3" t="s">
        <v>76</v>
      </c>
      <c r="AO98" s="3" t="s">
        <v>75</v>
      </c>
      <c r="AP98" s="3" t="s">
        <v>76</v>
      </c>
      <c r="AS98" s="3" t="s">
        <v>1201</v>
      </c>
      <c r="AT98" s="3" t="s">
        <v>1202</v>
      </c>
      <c r="AX98" s="3" t="s">
        <v>61</v>
      </c>
    </row>
    <row r="99" spans="1:50" x14ac:dyDescent="0.35">
      <c r="A99" s="3" t="s">
        <v>1203</v>
      </c>
      <c r="B99" s="3" t="s">
        <v>1204</v>
      </c>
      <c r="C99" s="3" t="s">
        <v>1205</v>
      </c>
      <c r="E99" s="3">
        <v>5075535810</v>
      </c>
      <c r="F99" s="3" t="s">
        <v>1206</v>
      </c>
      <c r="G99" s="4">
        <v>44144.537175925929</v>
      </c>
      <c r="H99" s="3" t="s">
        <v>61</v>
      </c>
      <c r="I99" s="3" t="s">
        <v>83</v>
      </c>
      <c r="K99" s="3" t="s">
        <v>1207</v>
      </c>
      <c r="M99" s="3" t="s">
        <v>85</v>
      </c>
      <c r="O99" s="3" t="s">
        <v>450</v>
      </c>
      <c r="Q99" s="3" t="s">
        <v>124</v>
      </c>
      <c r="S99" s="3" t="s">
        <v>1208</v>
      </c>
      <c r="U99" s="3" t="s">
        <v>804</v>
      </c>
      <c r="W99" s="3" t="s">
        <v>55</v>
      </c>
      <c r="X99" s="3" t="s">
        <v>1209</v>
      </c>
      <c r="Y99" s="3" t="s">
        <v>1210</v>
      </c>
      <c r="AA99" s="3" t="s">
        <v>1211</v>
      </c>
      <c r="AB99" s="3" t="s">
        <v>61</v>
      </c>
      <c r="AD99" s="3" t="s">
        <v>193</v>
      </c>
      <c r="AF99" s="3" t="s">
        <v>1212</v>
      </c>
      <c r="AG99" s="3" t="s">
        <v>146</v>
      </c>
      <c r="AH99" s="3" t="s">
        <v>1213</v>
      </c>
      <c r="AI99" s="3" t="s">
        <v>76</v>
      </c>
      <c r="AJ99" s="3" t="s">
        <v>75</v>
      </c>
      <c r="AK99" s="3" t="s">
        <v>100</v>
      </c>
      <c r="AL99" s="3" t="s">
        <v>100</v>
      </c>
      <c r="AM99" s="3" t="s">
        <v>75</v>
      </c>
      <c r="AN99" s="3" t="s">
        <v>100</v>
      </c>
      <c r="AO99" s="3" t="s">
        <v>100</v>
      </c>
      <c r="AP99" s="3" t="s">
        <v>75</v>
      </c>
      <c r="AT99" s="3" t="s">
        <v>1214</v>
      </c>
      <c r="AX99" s="3" t="s">
        <v>61</v>
      </c>
    </row>
    <row r="100" spans="1:50" x14ac:dyDescent="0.35">
      <c r="A100" s="3" t="s">
        <v>1215</v>
      </c>
      <c r="B100" s="3" t="s">
        <v>1216</v>
      </c>
      <c r="C100" s="3" t="s">
        <v>1217</v>
      </c>
      <c r="D100" s="3" t="s">
        <v>306</v>
      </c>
      <c r="E100" s="3" t="s">
        <v>1218</v>
      </c>
      <c r="F100" s="3" t="s">
        <v>1219</v>
      </c>
      <c r="G100" s="4">
        <v>44144.53597222222</v>
      </c>
      <c r="H100" s="3" t="s">
        <v>61</v>
      </c>
      <c r="I100" s="3" t="s">
        <v>83</v>
      </c>
      <c r="K100" s="3" t="s">
        <v>1220</v>
      </c>
      <c r="M100" s="3" t="s">
        <v>109</v>
      </c>
      <c r="U100" s="3" t="s">
        <v>1221</v>
      </c>
      <c r="AG100" s="3" t="s">
        <v>146</v>
      </c>
    </row>
    <row r="101" spans="1:50" x14ac:dyDescent="0.35">
      <c r="A101" s="3" t="s">
        <v>1222</v>
      </c>
      <c r="B101" s="3" t="s">
        <v>1223</v>
      </c>
      <c r="C101" s="3" t="s">
        <v>1224</v>
      </c>
      <c r="E101" s="3">
        <v>6415903341</v>
      </c>
      <c r="F101" s="3" t="s">
        <v>1225</v>
      </c>
      <c r="G101" s="4">
        <v>44144.534502314818</v>
      </c>
      <c r="H101" s="3" t="s">
        <v>61</v>
      </c>
      <c r="I101" s="3" t="s">
        <v>83</v>
      </c>
      <c r="K101" s="3" t="s">
        <v>1226</v>
      </c>
      <c r="M101" s="3" t="s">
        <v>85</v>
      </c>
      <c r="O101" s="3" t="s">
        <v>187</v>
      </c>
      <c r="Q101" s="3" t="s">
        <v>124</v>
      </c>
      <c r="S101" s="3" t="s">
        <v>1227</v>
      </c>
      <c r="U101" s="3" t="s">
        <v>1228</v>
      </c>
      <c r="W101" s="3" t="s">
        <v>68</v>
      </c>
      <c r="X101" s="3">
        <v>3</v>
      </c>
      <c r="Y101" s="3">
        <v>57</v>
      </c>
      <c r="AB101" s="3" t="s">
        <v>61</v>
      </c>
      <c r="AD101" s="3" t="s">
        <v>72</v>
      </c>
      <c r="AG101" s="3" t="s">
        <v>146</v>
      </c>
      <c r="AI101" s="3" t="s">
        <v>100</v>
      </c>
      <c r="AJ101" s="3" t="s">
        <v>75</v>
      </c>
      <c r="AK101" s="3" t="s">
        <v>75</v>
      </c>
      <c r="AL101" s="3" t="s">
        <v>101</v>
      </c>
      <c r="AM101" s="3" t="s">
        <v>76</v>
      </c>
      <c r="AN101" s="3" t="s">
        <v>100</v>
      </c>
      <c r="AO101" s="3" t="s">
        <v>75</v>
      </c>
      <c r="AP101" s="3" t="s">
        <v>101</v>
      </c>
      <c r="AW101" s="3" t="s">
        <v>384</v>
      </c>
      <c r="AX101" s="3" t="s">
        <v>61</v>
      </c>
    </row>
    <row r="102" spans="1:50" x14ac:dyDescent="0.35">
      <c r="A102" s="3" t="s">
        <v>1229</v>
      </c>
      <c r="B102" s="3" t="s">
        <v>1230</v>
      </c>
      <c r="C102" s="3" t="s">
        <v>1231</v>
      </c>
      <c r="D102" s="3" t="s">
        <v>1232</v>
      </c>
      <c r="E102" s="3">
        <v>5077962023</v>
      </c>
      <c r="F102" s="3" t="s">
        <v>1233</v>
      </c>
      <c r="G102" s="4">
        <v>44144.531365740739</v>
      </c>
      <c r="H102" s="3" t="s">
        <v>48</v>
      </c>
      <c r="I102" s="3" t="s">
        <v>83</v>
      </c>
      <c r="K102" s="3" t="s">
        <v>1234</v>
      </c>
      <c r="M102" s="3" t="s">
        <v>85</v>
      </c>
      <c r="O102" s="3" t="s">
        <v>187</v>
      </c>
      <c r="Q102" s="3" t="s">
        <v>124</v>
      </c>
      <c r="S102" s="3" t="s">
        <v>1235</v>
      </c>
      <c r="U102" s="3" t="s">
        <v>275</v>
      </c>
      <c r="W102" s="3" t="s">
        <v>68</v>
      </c>
      <c r="X102" s="3">
        <v>10</v>
      </c>
      <c r="Y102" s="3" t="s">
        <v>1236</v>
      </c>
      <c r="AA102" s="3" t="s">
        <v>1237</v>
      </c>
      <c r="AB102" s="3" t="s">
        <v>61</v>
      </c>
      <c r="AD102" s="3" t="s">
        <v>193</v>
      </c>
      <c r="AF102" s="3" t="s">
        <v>1238</v>
      </c>
      <c r="AG102" s="3" t="s">
        <v>146</v>
      </c>
      <c r="AI102" s="3" t="s">
        <v>76</v>
      </c>
      <c r="AJ102" s="3" t="s">
        <v>75</v>
      </c>
      <c r="AK102" s="3" t="s">
        <v>75</v>
      </c>
      <c r="AL102" s="3" t="s">
        <v>75</v>
      </c>
      <c r="AM102" s="3" t="s">
        <v>75</v>
      </c>
      <c r="AN102" s="3" t="s">
        <v>75</v>
      </c>
      <c r="AO102" s="3" t="s">
        <v>75</v>
      </c>
      <c r="AP102" s="3" t="s">
        <v>75</v>
      </c>
      <c r="AS102" s="3" t="s">
        <v>1239</v>
      </c>
      <c r="AT102" s="3" t="s">
        <v>1240</v>
      </c>
    </row>
    <row r="103" spans="1:50" x14ac:dyDescent="0.35">
      <c r="A103" s="3" t="s">
        <v>1241</v>
      </c>
      <c r="B103" s="3" t="s">
        <v>784</v>
      </c>
      <c r="C103" s="3" t="s">
        <v>1242</v>
      </c>
      <c r="D103" s="3" t="s">
        <v>1243</v>
      </c>
      <c r="E103" s="3">
        <v>2187763112</v>
      </c>
      <c r="F103" s="3" t="s">
        <v>1244</v>
      </c>
      <c r="G103" s="4">
        <v>44144.531284722223</v>
      </c>
      <c r="H103" s="3" t="s">
        <v>61</v>
      </c>
      <c r="I103" s="3" t="s">
        <v>83</v>
      </c>
      <c r="K103" s="3" t="s">
        <v>1245</v>
      </c>
      <c r="M103" s="3" t="s">
        <v>85</v>
      </c>
      <c r="O103" s="3" t="s">
        <v>1246</v>
      </c>
      <c r="Q103" s="3" t="s">
        <v>124</v>
      </c>
      <c r="S103" s="3" t="s">
        <v>1247</v>
      </c>
      <c r="U103" s="3" t="s">
        <v>1248</v>
      </c>
      <c r="W103" s="3" t="s">
        <v>713</v>
      </c>
      <c r="AB103" s="3" t="s">
        <v>61</v>
      </c>
      <c r="AD103" s="3" t="s">
        <v>72</v>
      </c>
      <c r="AF103" s="3" t="s">
        <v>1249</v>
      </c>
      <c r="AG103" s="3" t="s">
        <v>195</v>
      </c>
      <c r="AI103" s="3" t="s">
        <v>76</v>
      </c>
      <c r="AJ103" s="3" t="s">
        <v>75</v>
      </c>
      <c r="AK103" s="3" t="s">
        <v>75</v>
      </c>
      <c r="AL103" s="3" t="s">
        <v>76</v>
      </c>
      <c r="AM103" s="3" t="s">
        <v>76</v>
      </c>
      <c r="AN103" s="3" t="s">
        <v>100</v>
      </c>
      <c r="AO103" s="3" t="s">
        <v>100</v>
      </c>
      <c r="AP103" s="3" t="s">
        <v>75</v>
      </c>
      <c r="AT103" s="3" t="s">
        <v>1250</v>
      </c>
      <c r="AX103" s="3" t="s">
        <v>61</v>
      </c>
    </row>
    <row r="104" spans="1:50" x14ac:dyDescent="0.35">
      <c r="A104" s="3" t="s">
        <v>1251</v>
      </c>
      <c r="B104" s="3" t="s">
        <v>1252</v>
      </c>
      <c r="C104" s="3" t="s">
        <v>1253</v>
      </c>
      <c r="D104" s="3" t="s">
        <v>120</v>
      </c>
      <c r="E104" s="3">
        <v>6512370656</v>
      </c>
      <c r="F104" s="3" t="s">
        <v>1254</v>
      </c>
      <c r="G104" s="4">
        <v>44144.530162037037</v>
      </c>
      <c r="H104" s="3" t="s">
        <v>61</v>
      </c>
      <c r="I104" s="3" t="s">
        <v>83</v>
      </c>
      <c r="K104" s="3" t="s">
        <v>329</v>
      </c>
      <c r="M104" s="3" t="s">
        <v>85</v>
      </c>
      <c r="O104" s="3" t="s">
        <v>1255</v>
      </c>
      <c r="Q104" s="3" t="s">
        <v>124</v>
      </c>
      <c r="S104" s="3" t="s">
        <v>1256</v>
      </c>
      <c r="U104" s="3" t="s">
        <v>1257</v>
      </c>
      <c r="AG104" s="3" t="s">
        <v>73</v>
      </c>
      <c r="AX104" s="3" t="s">
        <v>61</v>
      </c>
    </row>
    <row r="105" spans="1:50" x14ac:dyDescent="0.35">
      <c r="A105" s="3" t="s">
        <v>1258</v>
      </c>
      <c r="B105" s="3" t="s">
        <v>1259</v>
      </c>
      <c r="C105" s="3" t="s">
        <v>1260</v>
      </c>
      <c r="D105" s="3" t="s">
        <v>223</v>
      </c>
      <c r="E105" s="3">
        <v>3206697651</v>
      </c>
      <c r="F105" s="3" t="s">
        <v>1261</v>
      </c>
      <c r="G105" s="4">
        <v>44144.527696759258</v>
      </c>
      <c r="H105" s="3" t="s">
        <v>61</v>
      </c>
      <c r="I105" s="3" t="s">
        <v>83</v>
      </c>
      <c r="K105" s="3" t="s">
        <v>1262</v>
      </c>
      <c r="M105" s="3" t="s">
        <v>85</v>
      </c>
      <c r="U105" s="3" t="s">
        <v>1263</v>
      </c>
    </row>
    <row r="106" spans="1:50" x14ac:dyDescent="0.35">
      <c r="A106" s="3" t="s">
        <v>1264</v>
      </c>
      <c r="B106" s="3" t="s">
        <v>1265</v>
      </c>
      <c r="C106" s="3" t="s">
        <v>1266</v>
      </c>
      <c r="D106" s="3" t="s">
        <v>1267</v>
      </c>
      <c r="E106" s="3">
        <v>5075377046</v>
      </c>
      <c r="F106" s="3" t="s">
        <v>1268</v>
      </c>
      <c r="G106" s="4">
        <v>44144.527048611111</v>
      </c>
      <c r="H106" s="3" t="s">
        <v>48</v>
      </c>
      <c r="I106" s="3" t="s">
        <v>83</v>
      </c>
      <c r="K106" s="3" t="s">
        <v>1269</v>
      </c>
      <c r="M106" s="3" t="s">
        <v>1270</v>
      </c>
      <c r="O106" s="3" t="s">
        <v>405</v>
      </c>
      <c r="Q106" s="3" t="s">
        <v>124</v>
      </c>
      <c r="S106" s="3" t="s">
        <v>155</v>
      </c>
      <c r="U106" s="3" t="s">
        <v>1271</v>
      </c>
      <c r="W106" s="3" t="s">
        <v>260</v>
      </c>
      <c r="Y106" s="3">
        <v>10</v>
      </c>
      <c r="Z106" s="3">
        <v>5</v>
      </c>
      <c r="AA106" s="3" t="s">
        <v>1272</v>
      </c>
      <c r="AB106" s="3" t="s">
        <v>61</v>
      </c>
      <c r="AD106" s="3" t="s">
        <v>72</v>
      </c>
      <c r="AF106" s="3" t="s">
        <v>1273</v>
      </c>
      <c r="AG106" s="3" t="s">
        <v>73</v>
      </c>
      <c r="AH106" s="3" t="s">
        <v>1274</v>
      </c>
      <c r="AI106" s="3" t="s">
        <v>76</v>
      </c>
      <c r="AJ106" s="3" t="s">
        <v>75</v>
      </c>
      <c r="AK106" s="3" t="s">
        <v>75</v>
      </c>
      <c r="AL106" s="3" t="s">
        <v>75</v>
      </c>
      <c r="AM106" s="3" t="s">
        <v>76</v>
      </c>
      <c r="AN106" s="3" t="s">
        <v>100</v>
      </c>
      <c r="AO106" s="3" t="s">
        <v>100</v>
      </c>
      <c r="AP106" s="3" t="s">
        <v>75</v>
      </c>
      <c r="AS106" s="3" t="s">
        <v>1275</v>
      </c>
      <c r="AT106" s="3" t="s">
        <v>1276</v>
      </c>
    </row>
    <row r="107" spans="1:50" x14ac:dyDescent="0.35">
      <c r="A107" s="3" t="s">
        <v>1277</v>
      </c>
      <c r="B107" s="3" t="s">
        <v>565</v>
      </c>
      <c r="C107" s="3" t="s">
        <v>1278</v>
      </c>
      <c r="D107" s="3" t="s">
        <v>1279</v>
      </c>
      <c r="E107" s="3">
        <v>6512854672</v>
      </c>
      <c r="F107" s="3" t="s">
        <v>1280</v>
      </c>
      <c r="G107" s="4">
        <v>44144.525150462963</v>
      </c>
      <c r="H107" s="3" t="s">
        <v>61</v>
      </c>
      <c r="I107" s="3" t="s">
        <v>83</v>
      </c>
      <c r="K107" s="3" t="s">
        <v>780</v>
      </c>
      <c r="M107" s="3" t="s">
        <v>85</v>
      </c>
      <c r="O107" s="3" t="s">
        <v>187</v>
      </c>
      <c r="Q107" s="3" t="s">
        <v>111</v>
      </c>
      <c r="S107" s="3" t="s">
        <v>1281</v>
      </c>
      <c r="T107" s="3" t="s">
        <v>1282</v>
      </c>
      <c r="U107" s="3" t="s">
        <v>89</v>
      </c>
      <c r="W107" s="3" t="s">
        <v>68</v>
      </c>
      <c r="X107" s="3">
        <v>1</v>
      </c>
      <c r="Y107" s="3">
        <v>50</v>
      </c>
      <c r="AA107" s="3" t="s">
        <v>1283</v>
      </c>
      <c r="AB107" s="3" t="s">
        <v>61</v>
      </c>
      <c r="AD107" s="3" t="s">
        <v>176</v>
      </c>
      <c r="AG107" s="3" t="s">
        <v>73</v>
      </c>
      <c r="AH107" s="3" t="s">
        <v>1284</v>
      </c>
      <c r="AI107" s="3" t="s">
        <v>75</v>
      </c>
      <c r="AJ107" s="3" t="s">
        <v>76</v>
      </c>
      <c r="AK107" s="3" t="s">
        <v>75</v>
      </c>
      <c r="AL107" s="3" t="s">
        <v>75</v>
      </c>
      <c r="AM107" s="3" t="s">
        <v>100</v>
      </c>
      <c r="AN107" s="3" t="s">
        <v>100</v>
      </c>
      <c r="AO107" s="3" t="s">
        <v>100</v>
      </c>
      <c r="AP107" s="3" t="s">
        <v>75</v>
      </c>
      <c r="AS107" s="3" t="s">
        <v>1285</v>
      </c>
      <c r="AT107" s="3" t="s">
        <v>1286</v>
      </c>
      <c r="AX107" s="3" t="s">
        <v>61</v>
      </c>
    </row>
    <row r="108" spans="1:50" x14ac:dyDescent="0.35">
      <c r="A108" s="3" t="s">
        <v>995</v>
      </c>
      <c r="B108" s="3" t="s">
        <v>1287</v>
      </c>
      <c r="C108" s="3" t="s">
        <v>1288</v>
      </c>
      <c r="D108" s="3" t="s">
        <v>1289</v>
      </c>
      <c r="E108" s="3" t="s">
        <v>1290</v>
      </c>
      <c r="F108" s="3" t="s">
        <v>1291</v>
      </c>
      <c r="G108" s="4">
        <v>44144.523680555554</v>
      </c>
      <c r="H108" s="3" t="s">
        <v>61</v>
      </c>
      <c r="I108" s="3" t="s">
        <v>83</v>
      </c>
      <c r="K108" s="3" t="s">
        <v>112</v>
      </c>
      <c r="M108" s="3" t="s">
        <v>226</v>
      </c>
      <c r="O108" s="3" t="s">
        <v>1292</v>
      </c>
      <c r="P108" s="3" t="s">
        <v>1293</v>
      </c>
      <c r="Q108" s="3" t="s">
        <v>1294</v>
      </c>
      <c r="R108" s="3" t="s">
        <v>1295</v>
      </c>
      <c r="S108" s="3" t="s">
        <v>1296</v>
      </c>
      <c r="T108" s="3" t="s">
        <v>1297</v>
      </c>
      <c r="U108" s="3" t="s">
        <v>1298</v>
      </c>
      <c r="W108" s="3" t="s">
        <v>543</v>
      </c>
      <c r="AA108" s="3" t="s">
        <v>1299</v>
      </c>
      <c r="AB108" s="3" t="s">
        <v>61</v>
      </c>
      <c r="AD108" s="3" t="s">
        <v>176</v>
      </c>
      <c r="AF108" s="3" t="s">
        <v>1300</v>
      </c>
      <c r="AG108" s="3" t="s">
        <v>195</v>
      </c>
      <c r="AH108" s="3" t="s">
        <v>1301</v>
      </c>
      <c r="AI108" s="3" t="s">
        <v>100</v>
      </c>
      <c r="AJ108" s="3" t="s">
        <v>100</v>
      </c>
      <c r="AK108" s="3" t="s">
        <v>100</v>
      </c>
      <c r="AL108" s="3" t="s">
        <v>76</v>
      </c>
      <c r="AN108" s="3" t="s">
        <v>75</v>
      </c>
      <c r="AO108" s="3" t="s">
        <v>100</v>
      </c>
      <c r="AP108" s="3" t="s">
        <v>75</v>
      </c>
      <c r="AQ108" s="3" t="s">
        <v>100</v>
      </c>
      <c r="AR108" s="3" t="s">
        <v>1302</v>
      </c>
      <c r="AS108" s="3" t="s">
        <v>1303</v>
      </c>
      <c r="AT108" s="3" t="s">
        <v>1304</v>
      </c>
      <c r="AU108" s="3" t="s">
        <v>1305</v>
      </c>
      <c r="AV108" s="3" t="s">
        <v>291</v>
      </c>
      <c r="AW108" s="3" t="s">
        <v>234</v>
      </c>
      <c r="AX108" s="3" t="s">
        <v>48</v>
      </c>
    </row>
    <row r="109" spans="1:50" x14ac:dyDescent="0.35">
      <c r="A109" s="3" t="s">
        <v>1306</v>
      </c>
      <c r="B109" s="3" t="s">
        <v>1020</v>
      </c>
      <c r="C109" s="3" t="s">
        <v>1307</v>
      </c>
      <c r="D109" s="3" t="s">
        <v>1308</v>
      </c>
      <c r="E109" s="3">
        <v>6126441181</v>
      </c>
      <c r="F109" s="3" t="s">
        <v>1309</v>
      </c>
      <c r="G109" s="4">
        <v>44144.523182870369</v>
      </c>
      <c r="H109" s="3" t="s">
        <v>61</v>
      </c>
      <c r="I109" s="3" t="s">
        <v>83</v>
      </c>
      <c r="K109" s="3" t="s">
        <v>389</v>
      </c>
      <c r="M109" s="3" t="s">
        <v>85</v>
      </c>
      <c r="O109" s="3" t="s">
        <v>187</v>
      </c>
      <c r="Q109" s="3" t="s">
        <v>273</v>
      </c>
      <c r="S109" s="3" t="s">
        <v>1310</v>
      </c>
      <c r="T109" s="3" t="s">
        <v>1311</v>
      </c>
      <c r="U109" s="3" t="s">
        <v>331</v>
      </c>
      <c r="W109" s="3" t="s">
        <v>68</v>
      </c>
      <c r="X109" s="3">
        <v>100</v>
      </c>
      <c r="Y109" s="3" t="s">
        <v>1312</v>
      </c>
      <c r="AA109" s="3" t="s">
        <v>1313</v>
      </c>
      <c r="AB109" s="3" t="s">
        <v>61</v>
      </c>
      <c r="AD109" s="3" t="s">
        <v>176</v>
      </c>
      <c r="AF109" s="3" t="s">
        <v>1314</v>
      </c>
      <c r="AG109" s="3" t="s">
        <v>146</v>
      </c>
      <c r="AH109" s="3" t="s">
        <v>1315</v>
      </c>
      <c r="AI109" s="3" t="s">
        <v>76</v>
      </c>
      <c r="AJ109" s="3" t="s">
        <v>76</v>
      </c>
      <c r="AK109" s="3" t="s">
        <v>75</v>
      </c>
      <c r="AL109" s="3" t="s">
        <v>75</v>
      </c>
      <c r="AM109" s="3" t="s">
        <v>75</v>
      </c>
      <c r="AN109" s="3" t="s">
        <v>100</v>
      </c>
      <c r="AO109" s="3" t="s">
        <v>100</v>
      </c>
      <c r="AP109" s="3" t="s">
        <v>75</v>
      </c>
      <c r="AS109" s="3" t="s">
        <v>1316</v>
      </c>
      <c r="AT109" s="3" t="s">
        <v>1317</v>
      </c>
      <c r="AX109" s="3" t="s">
        <v>48</v>
      </c>
    </row>
    <row r="110" spans="1:50" x14ac:dyDescent="0.35">
      <c r="A110" s="3" t="s">
        <v>1318</v>
      </c>
      <c r="B110" s="3" t="s">
        <v>1319</v>
      </c>
      <c r="C110" s="3" t="s">
        <v>1320</v>
      </c>
      <c r="D110" s="3" t="s">
        <v>1321</v>
      </c>
      <c r="E110" s="3">
        <v>5075377003</v>
      </c>
      <c r="F110" s="3" t="s">
        <v>1322</v>
      </c>
      <c r="G110" s="4">
        <v>44144.522476851853</v>
      </c>
      <c r="H110" s="3" t="s">
        <v>61</v>
      </c>
      <c r="I110" s="3" t="s">
        <v>83</v>
      </c>
      <c r="K110" s="3" t="s">
        <v>1323</v>
      </c>
      <c r="M110" s="3" t="s">
        <v>109</v>
      </c>
      <c r="O110" s="3" t="s">
        <v>1324</v>
      </c>
      <c r="Q110" s="3" t="s">
        <v>124</v>
      </c>
      <c r="S110" s="3" t="s">
        <v>463</v>
      </c>
      <c r="T110" s="3" t="s">
        <v>1325</v>
      </c>
      <c r="U110" s="3" t="s">
        <v>1326</v>
      </c>
      <c r="V110" s="3" t="s">
        <v>1327</v>
      </c>
      <c r="AG110" s="3" t="s">
        <v>146</v>
      </c>
      <c r="AH110" s="3" t="s">
        <v>1328</v>
      </c>
      <c r="AS110" s="3" t="s">
        <v>1329</v>
      </c>
      <c r="AT110" s="3" t="s">
        <v>1330</v>
      </c>
      <c r="AU110" s="3" t="s">
        <v>1331</v>
      </c>
      <c r="AV110" s="3" t="s">
        <v>1332</v>
      </c>
      <c r="AW110" s="3" t="s">
        <v>134</v>
      </c>
      <c r="AX110" s="3" t="s">
        <v>48</v>
      </c>
    </row>
    <row r="111" spans="1:50" x14ac:dyDescent="0.35">
      <c r="A111" s="3" t="s">
        <v>1333</v>
      </c>
      <c r="B111" s="3" t="s">
        <v>1334</v>
      </c>
      <c r="C111" s="3" t="s">
        <v>1335</v>
      </c>
      <c r="D111" s="3" t="s">
        <v>1336</v>
      </c>
      <c r="E111" s="3">
        <v>2187392239</v>
      </c>
      <c r="F111" s="3" t="s">
        <v>1337</v>
      </c>
      <c r="G111" s="4">
        <v>44144.521284722221</v>
      </c>
      <c r="H111" s="3" t="s">
        <v>61</v>
      </c>
      <c r="I111" s="3" t="s">
        <v>83</v>
      </c>
      <c r="K111" s="3" t="s">
        <v>1338</v>
      </c>
      <c r="M111" s="3" t="s">
        <v>50</v>
      </c>
      <c r="O111" s="3" t="s">
        <v>37</v>
      </c>
      <c r="P111" s="3" t="s">
        <v>1339</v>
      </c>
      <c r="Q111" s="3" t="s">
        <v>124</v>
      </c>
      <c r="S111" s="3" t="s">
        <v>112</v>
      </c>
      <c r="U111" s="3" t="s">
        <v>585</v>
      </c>
      <c r="W111" s="3" t="s">
        <v>504</v>
      </c>
      <c r="AB111" s="3" t="s">
        <v>61</v>
      </c>
      <c r="AD111" s="3" t="s">
        <v>101</v>
      </c>
      <c r="AG111" s="3" t="s">
        <v>146</v>
      </c>
      <c r="AH111" s="3" t="s">
        <v>1340</v>
      </c>
      <c r="AI111" s="3" t="s">
        <v>101</v>
      </c>
      <c r="AJ111" s="3" t="s">
        <v>101</v>
      </c>
      <c r="AK111" s="3" t="s">
        <v>101</v>
      </c>
      <c r="AL111" s="3" t="s">
        <v>101</v>
      </c>
      <c r="AM111" s="3" t="s">
        <v>101</v>
      </c>
      <c r="AN111" s="3" t="s">
        <v>101</v>
      </c>
      <c r="AO111" s="3" t="s">
        <v>101</v>
      </c>
      <c r="AP111" s="3" t="s">
        <v>101</v>
      </c>
      <c r="AX111" s="3" t="s">
        <v>61</v>
      </c>
    </row>
    <row r="112" spans="1:50" x14ac:dyDescent="0.35">
      <c r="A112" s="3" t="s">
        <v>1341</v>
      </c>
      <c r="B112" s="3" t="s">
        <v>1342</v>
      </c>
      <c r="C112" s="3" t="s">
        <v>1343</v>
      </c>
      <c r="D112" s="3" t="s">
        <v>1344</v>
      </c>
      <c r="F112" s="3" t="s">
        <v>1345</v>
      </c>
      <c r="G112" s="4">
        <v>44144.519166666665</v>
      </c>
      <c r="H112" s="3" t="s">
        <v>61</v>
      </c>
      <c r="I112" s="3" t="s">
        <v>83</v>
      </c>
      <c r="K112" s="3" t="s">
        <v>780</v>
      </c>
      <c r="M112" s="3" t="s">
        <v>85</v>
      </c>
      <c r="O112" s="3" t="s">
        <v>187</v>
      </c>
      <c r="Q112" s="3" t="s">
        <v>87</v>
      </c>
      <c r="S112" s="3" t="s">
        <v>318</v>
      </c>
      <c r="U112" s="3" t="s">
        <v>791</v>
      </c>
      <c r="W112" s="3" t="s">
        <v>215</v>
      </c>
      <c r="X112" s="3">
        <v>200</v>
      </c>
      <c r="Y112" s="3">
        <v>3000</v>
      </c>
      <c r="AA112" s="3" t="s">
        <v>1346</v>
      </c>
      <c r="AB112" s="3" t="s">
        <v>61</v>
      </c>
      <c r="AD112" s="3" t="s">
        <v>72</v>
      </c>
      <c r="AF112" s="3" t="s">
        <v>1347</v>
      </c>
      <c r="AG112" s="3" t="s">
        <v>146</v>
      </c>
      <c r="AH112" s="3" t="s">
        <v>1348</v>
      </c>
      <c r="AI112" s="3" t="s">
        <v>75</v>
      </c>
      <c r="AJ112" s="3" t="s">
        <v>75</v>
      </c>
      <c r="AK112" s="3" t="s">
        <v>75</v>
      </c>
      <c r="AL112" s="3" t="s">
        <v>75</v>
      </c>
      <c r="AM112" s="3" t="s">
        <v>75</v>
      </c>
      <c r="AN112" s="3" t="s">
        <v>75</v>
      </c>
      <c r="AO112" s="3" t="s">
        <v>75</v>
      </c>
      <c r="AP112" s="3" t="s">
        <v>75</v>
      </c>
      <c r="AS112" s="3" t="s">
        <v>1349</v>
      </c>
      <c r="AT112" s="3" t="s">
        <v>1350</v>
      </c>
      <c r="AV112" s="3" t="s">
        <v>164</v>
      </c>
      <c r="AW112" s="3" t="s">
        <v>234</v>
      </c>
      <c r="AX112" s="3" t="s">
        <v>48</v>
      </c>
    </row>
    <row r="113" spans="1:50" x14ac:dyDescent="0.35">
      <c r="A113" s="3" t="s">
        <v>1351</v>
      </c>
      <c r="F113" s="3" t="s">
        <v>1352</v>
      </c>
      <c r="G113" s="4">
        <v>44144.517789351848</v>
      </c>
      <c r="H113" s="3" t="s">
        <v>61</v>
      </c>
      <c r="I113" s="3" t="s">
        <v>83</v>
      </c>
      <c r="K113" s="3" t="s">
        <v>1049</v>
      </c>
      <c r="M113" s="3" t="s">
        <v>50</v>
      </c>
      <c r="O113" s="3" t="s">
        <v>37</v>
      </c>
      <c r="P113" s="3" t="s">
        <v>1353</v>
      </c>
      <c r="Q113" s="3" t="s">
        <v>52</v>
      </c>
      <c r="S113" s="3" t="s">
        <v>112</v>
      </c>
      <c r="U113" s="3" t="s">
        <v>748</v>
      </c>
      <c r="W113" s="3" t="s">
        <v>260</v>
      </c>
      <c r="Y113" s="3" t="s">
        <v>1354</v>
      </c>
      <c r="Z113" s="3" t="s">
        <v>1355</v>
      </c>
      <c r="AA113" s="3" t="s">
        <v>1356</v>
      </c>
      <c r="AB113" s="3" t="s">
        <v>61</v>
      </c>
      <c r="AD113" s="3" t="s">
        <v>101</v>
      </c>
      <c r="AI113" s="3" t="s">
        <v>100</v>
      </c>
      <c r="AJ113" s="3" t="s">
        <v>75</v>
      </c>
      <c r="AK113" s="3" t="s">
        <v>100</v>
      </c>
      <c r="AL113" s="3" t="s">
        <v>75</v>
      </c>
      <c r="AM113" s="3" t="s">
        <v>101</v>
      </c>
      <c r="AN113" s="3" t="s">
        <v>100</v>
      </c>
      <c r="AO113" s="3" t="s">
        <v>75</v>
      </c>
      <c r="AP113" s="3" t="s">
        <v>75</v>
      </c>
      <c r="AS113" s="3" t="s">
        <v>1357</v>
      </c>
      <c r="AT113" s="3" t="s">
        <v>1358</v>
      </c>
      <c r="AW113" s="3" t="s">
        <v>234</v>
      </c>
      <c r="AX113" s="3" t="s">
        <v>48</v>
      </c>
    </row>
    <row r="114" spans="1:50" x14ac:dyDescent="0.35">
      <c r="A114" s="3" t="s">
        <v>1359</v>
      </c>
      <c r="B114" s="3" t="s">
        <v>1360</v>
      </c>
      <c r="C114" s="3" t="s">
        <v>1361</v>
      </c>
      <c r="E114" s="3">
        <v>5077947904</v>
      </c>
      <c r="F114" s="3" t="s">
        <v>1362</v>
      </c>
      <c r="G114" s="4">
        <v>44144.517708333333</v>
      </c>
      <c r="H114" s="3" t="s">
        <v>61</v>
      </c>
      <c r="I114" s="3" t="s">
        <v>83</v>
      </c>
      <c r="K114" s="3" t="s">
        <v>627</v>
      </c>
      <c r="M114" s="3" t="s">
        <v>85</v>
      </c>
      <c r="O114" s="3" t="s">
        <v>187</v>
      </c>
      <c r="Q114" s="3" t="s">
        <v>124</v>
      </c>
      <c r="S114" s="3" t="s">
        <v>1363</v>
      </c>
      <c r="U114" s="3" t="s">
        <v>1364</v>
      </c>
      <c r="V114" s="3" t="s">
        <v>1365</v>
      </c>
      <c r="W114" s="3" t="s">
        <v>68</v>
      </c>
      <c r="X114" s="3" t="s">
        <v>1366</v>
      </c>
      <c r="Y114" s="3" t="s">
        <v>1366</v>
      </c>
      <c r="AA114" s="3" t="s">
        <v>1366</v>
      </c>
      <c r="AB114" s="3" t="s">
        <v>61</v>
      </c>
      <c r="AD114" s="3" t="s">
        <v>99</v>
      </c>
      <c r="AH114" s="3" t="s">
        <v>1366</v>
      </c>
      <c r="AQ114" s="3" t="s">
        <v>100</v>
      </c>
      <c r="AR114" s="3" t="s">
        <v>1366</v>
      </c>
      <c r="AS114" s="3" t="s">
        <v>1366</v>
      </c>
      <c r="AT114" s="3" t="s">
        <v>1366</v>
      </c>
    </row>
    <row r="115" spans="1:50" x14ac:dyDescent="0.35">
      <c r="A115" s="3" t="s">
        <v>1367</v>
      </c>
      <c r="B115" s="3" t="s">
        <v>1252</v>
      </c>
      <c r="C115" s="3" t="s">
        <v>1368</v>
      </c>
      <c r="E115" s="3" t="s">
        <v>1369</v>
      </c>
      <c r="F115" s="3" t="s">
        <v>1370</v>
      </c>
      <c r="G115" s="4">
        <v>44144.516608796293</v>
      </c>
      <c r="H115" s="3" t="s">
        <v>61</v>
      </c>
      <c r="I115" s="3" t="s">
        <v>83</v>
      </c>
      <c r="K115" s="3" t="s">
        <v>271</v>
      </c>
      <c r="M115" s="3" t="s">
        <v>85</v>
      </c>
      <c r="O115" s="3" t="s">
        <v>187</v>
      </c>
      <c r="Q115" s="3" t="s">
        <v>273</v>
      </c>
      <c r="S115" s="3" t="s">
        <v>1371</v>
      </c>
      <c r="U115" s="3" t="s">
        <v>695</v>
      </c>
      <c r="W115" s="3" t="s">
        <v>68</v>
      </c>
      <c r="AA115" s="3" t="s">
        <v>1372</v>
      </c>
      <c r="AB115" s="3" t="s">
        <v>61</v>
      </c>
      <c r="AD115" s="3" t="s">
        <v>99</v>
      </c>
      <c r="AG115" s="3" t="s">
        <v>146</v>
      </c>
      <c r="AI115" s="3" t="s">
        <v>75</v>
      </c>
      <c r="AJ115" s="3" t="s">
        <v>75</v>
      </c>
      <c r="AK115" s="3" t="s">
        <v>75</v>
      </c>
      <c r="AL115" s="3" t="s">
        <v>76</v>
      </c>
      <c r="AM115" s="3" t="s">
        <v>76</v>
      </c>
      <c r="AN115" s="3" t="s">
        <v>75</v>
      </c>
      <c r="AO115" s="3" t="s">
        <v>75</v>
      </c>
      <c r="AP115" s="3" t="s">
        <v>76</v>
      </c>
      <c r="AX115" s="3" t="s">
        <v>61</v>
      </c>
    </row>
    <row r="116" spans="1:50" x14ac:dyDescent="0.35">
      <c r="A116" s="3" t="s">
        <v>1373</v>
      </c>
      <c r="B116" s="3" t="s">
        <v>1374</v>
      </c>
      <c r="C116" s="3" t="s">
        <v>1375</v>
      </c>
      <c r="D116" s="3" t="s">
        <v>306</v>
      </c>
      <c r="E116" s="3" t="s">
        <v>1376</v>
      </c>
      <c r="F116" s="3" t="s">
        <v>1377</v>
      </c>
      <c r="G116" s="4">
        <v>44144.513807870368</v>
      </c>
      <c r="H116" s="3" t="s">
        <v>61</v>
      </c>
      <c r="I116" s="3" t="s">
        <v>83</v>
      </c>
      <c r="K116" s="3" t="s">
        <v>308</v>
      </c>
      <c r="M116" s="3" t="s">
        <v>109</v>
      </c>
      <c r="O116" s="3" t="s">
        <v>462</v>
      </c>
      <c r="Q116" s="3" t="s">
        <v>124</v>
      </c>
      <c r="S116" s="3" t="s">
        <v>834</v>
      </c>
      <c r="U116" s="3" t="s">
        <v>791</v>
      </c>
      <c r="W116" s="3" t="s">
        <v>68</v>
      </c>
      <c r="X116" s="3">
        <v>50</v>
      </c>
      <c r="Y116" s="3">
        <v>20</v>
      </c>
      <c r="AA116" s="3" t="s">
        <v>1378</v>
      </c>
      <c r="AB116" s="3" t="s">
        <v>61</v>
      </c>
      <c r="AD116" s="3" t="s">
        <v>72</v>
      </c>
      <c r="AF116" s="3" t="s">
        <v>1379</v>
      </c>
      <c r="AG116" s="3" t="s">
        <v>146</v>
      </c>
      <c r="AI116" s="3" t="s">
        <v>100</v>
      </c>
      <c r="AJ116" s="3" t="s">
        <v>75</v>
      </c>
      <c r="AK116" s="3" t="s">
        <v>100</v>
      </c>
      <c r="AL116" s="3" t="s">
        <v>101</v>
      </c>
      <c r="AM116" s="3" t="s">
        <v>101</v>
      </c>
      <c r="AN116" s="3" t="s">
        <v>100</v>
      </c>
      <c r="AO116" s="3" t="s">
        <v>75</v>
      </c>
      <c r="AP116" s="3" t="s">
        <v>75</v>
      </c>
      <c r="AS116" s="3" t="s">
        <v>1380</v>
      </c>
      <c r="AT116" s="3" t="s">
        <v>1381</v>
      </c>
      <c r="AX116" s="3" t="s">
        <v>61</v>
      </c>
    </row>
    <row r="117" spans="1:50" x14ac:dyDescent="0.35">
      <c r="A117" s="3" t="s">
        <v>1382</v>
      </c>
      <c r="B117" s="3" t="s">
        <v>253</v>
      </c>
      <c r="C117" s="3" t="s">
        <v>1383</v>
      </c>
      <c r="D117" s="3" t="s">
        <v>1384</v>
      </c>
      <c r="E117" s="3">
        <v>6126960867</v>
      </c>
      <c r="F117" s="3" t="s">
        <v>1385</v>
      </c>
      <c r="G117" s="4">
        <v>44144.513738425929</v>
      </c>
      <c r="H117" s="3" t="s">
        <v>61</v>
      </c>
      <c r="I117" s="3" t="s">
        <v>83</v>
      </c>
      <c r="K117" s="3" t="s">
        <v>112</v>
      </c>
      <c r="M117" s="3" t="s">
        <v>85</v>
      </c>
      <c r="O117" s="3" t="s">
        <v>187</v>
      </c>
      <c r="Q117" s="3" t="s">
        <v>52</v>
      </c>
      <c r="S117" s="3" t="s">
        <v>142</v>
      </c>
      <c r="U117" s="3" t="s">
        <v>288</v>
      </c>
      <c r="AG117" s="3" t="s">
        <v>195</v>
      </c>
      <c r="AH117" s="3" t="s">
        <v>1386</v>
      </c>
      <c r="AS117" s="3" t="s">
        <v>1387</v>
      </c>
      <c r="AT117" s="3" t="s">
        <v>1388</v>
      </c>
      <c r="AV117" s="3" t="s">
        <v>397</v>
      </c>
      <c r="AW117" s="3" t="s">
        <v>234</v>
      </c>
      <c r="AX117" s="3" t="s">
        <v>61</v>
      </c>
    </row>
    <row r="118" spans="1:50" x14ac:dyDescent="0.35">
      <c r="A118" s="3" t="s">
        <v>1389</v>
      </c>
      <c r="B118" s="3" t="s">
        <v>1390</v>
      </c>
      <c r="C118" s="3" t="s">
        <v>1391</v>
      </c>
      <c r="D118" s="3" t="s">
        <v>352</v>
      </c>
      <c r="E118" s="3">
        <v>6512703266</v>
      </c>
      <c r="F118" s="3" t="s">
        <v>1392</v>
      </c>
      <c r="G118" s="4">
        <v>44144.51158564815</v>
      </c>
      <c r="H118" s="3" t="s">
        <v>61</v>
      </c>
      <c r="I118" s="3" t="s">
        <v>83</v>
      </c>
      <c r="K118" s="3" t="s">
        <v>780</v>
      </c>
      <c r="M118" s="3" t="s">
        <v>85</v>
      </c>
      <c r="O118" s="3" t="s">
        <v>1393</v>
      </c>
      <c r="Q118" s="3" t="s">
        <v>64</v>
      </c>
      <c r="S118" s="3" t="s">
        <v>1051</v>
      </c>
      <c r="U118" s="3" t="s">
        <v>89</v>
      </c>
      <c r="W118" s="3" t="s">
        <v>245</v>
      </c>
      <c r="Y118" s="3">
        <v>30</v>
      </c>
      <c r="Z118" s="3" t="s">
        <v>1394</v>
      </c>
      <c r="AB118" s="3" t="s">
        <v>61</v>
      </c>
      <c r="AD118" s="3" t="s">
        <v>465</v>
      </c>
      <c r="AF118" s="3" t="s">
        <v>1395</v>
      </c>
      <c r="AG118" s="3" t="s">
        <v>146</v>
      </c>
      <c r="AI118" s="3" t="s">
        <v>100</v>
      </c>
      <c r="AJ118" s="3" t="s">
        <v>100</v>
      </c>
      <c r="AK118" s="3" t="s">
        <v>75</v>
      </c>
      <c r="AL118" s="3" t="s">
        <v>76</v>
      </c>
      <c r="AM118" s="3" t="s">
        <v>76</v>
      </c>
      <c r="AN118" s="3" t="s">
        <v>76</v>
      </c>
      <c r="AO118" s="3" t="s">
        <v>76</v>
      </c>
      <c r="AP118" s="3" t="s">
        <v>76</v>
      </c>
      <c r="AS118" s="3" t="s">
        <v>1396</v>
      </c>
      <c r="AT118" s="3" t="s">
        <v>1397</v>
      </c>
      <c r="AV118" s="3" t="s">
        <v>219</v>
      </c>
      <c r="AW118" s="3" t="s">
        <v>102</v>
      </c>
      <c r="AX118" s="3" t="s">
        <v>61</v>
      </c>
    </row>
    <row r="119" spans="1:50" x14ac:dyDescent="0.35">
      <c r="A119" s="3" t="s">
        <v>1398</v>
      </c>
      <c r="B119" s="3" t="s">
        <v>1399</v>
      </c>
      <c r="C119" s="3" t="s">
        <v>1400</v>
      </c>
      <c r="E119" s="3">
        <v>5073455120</v>
      </c>
      <c r="F119" s="3" t="s">
        <v>1401</v>
      </c>
      <c r="G119" s="4">
        <v>44144.510347222225</v>
      </c>
      <c r="H119" s="3" t="s">
        <v>61</v>
      </c>
      <c r="I119" s="3" t="s">
        <v>83</v>
      </c>
      <c r="K119" s="3" t="s">
        <v>1402</v>
      </c>
      <c r="M119" s="3" t="s">
        <v>109</v>
      </c>
      <c r="O119" s="3" t="s">
        <v>1403</v>
      </c>
      <c r="Q119" s="3" t="s">
        <v>124</v>
      </c>
      <c r="S119" s="3" t="s">
        <v>1404</v>
      </c>
      <c r="U119" s="3" t="s">
        <v>157</v>
      </c>
      <c r="W119" s="3" t="s">
        <v>18</v>
      </c>
      <c r="X119" s="3">
        <v>150</v>
      </c>
      <c r="AB119" s="3" t="s">
        <v>61</v>
      </c>
      <c r="AG119" s="3" t="s">
        <v>195</v>
      </c>
      <c r="AX119" s="3" t="s">
        <v>61</v>
      </c>
    </row>
    <row r="120" spans="1:50" x14ac:dyDescent="0.35">
      <c r="A120" s="3" t="s">
        <v>1405</v>
      </c>
      <c r="B120" s="3" t="s">
        <v>1406</v>
      </c>
      <c r="C120" s="3" t="s">
        <v>1407</v>
      </c>
      <c r="D120" s="3" t="s">
        <v>1408</v>
      </c>
      <c r="E120" s="3">
        <v>2189990802</v>
      </c>
      <c r="F120" s="3" t="s">
        <v>1409</v>
      </c>
      <c r="G120" s="4">
        <v>44144.50675925926</v>
      </c>
      <c r="H120" s="3" t="s">
        <v>61</v>
      </c>
      <c r="I120" s="3" t="s">
        <v>83</v>
      </c>
      <c r="K120" s="3" t="s">
        <v>1410</v>
      </c>
      <c r="M120" s="3" t="s">
        <v>50</v>
      </c>
      <c r="O120" s="3" t="s">
        <v>1411</v>
      </c>
      <c r="Q120" s="3" t="s">
        <v>124</v>
      </c>
      <c r="S120" s="3" t="s">
        <v>1412</v>
      </c>
      <c r="T120" s="3" t="s">
        <v>1413</v>
      </c>
      <c r="U120" s="3" t="s">
        <v>477</v>
      </c>
      <c r="W120" s="3" t="s">
        <v>68</v>
      </c>
      <c r="X120" s="3">
        <v>500</v>
      </c>
      <c r="Y120" s="3">
        <v>500</v>
      </c>
      <c r="AA120" s="3" t="s">
        <v>1414</v>
      </c>
      <c r="AB120" s="3" t="s">
        <v>61</v>
      </c>
      <c r="AD120" s="3" t="s">
        <v>176</v>
      </c>
      <c r="AF120" s="3" t="s">
        <v>1415</v>
      </c>
      <c r="AG120" s="3" t="s">
        <v>73</v>
      </c>
      <c r="AI120" s="3" t="s">
        <v>75</v>
      </c>
      <c r="AJ120" s="3" t="s">
        <v>100</v>
      </c>
      <c r="AK120" s="3" t="s">
        <v>75</v>
      </c>
      <c r="AL120" s="3" t="s">
        <v>101</v>
      </c>
      <c r="AM120" s="3" t="s">
        <v>75</v>
      </c>
      <c r="AP120" s="3" t="s">
        <v>75</v>
      </c>
      <c r="AS120" s="3" t="s">
        <v>1416</v>
      </c>
      <c r="AT120" s="3" t="s">
        <v>1417</v>
      </c>
      <c r="AU120" s="3" t="s">
        <v>1418</v>
      </c>
      <c r="AV120" s="3" t="s">
        <v>840</v>
      </c>
      <c r="AW120" s="3" t="s">
        <v>134</v>
      </c>
      <c r="AX120" s="3" t="s">
        <v>48</v>
      </c>
    </row>
    <row r="121" spans="1:50" x14ac:dyDescent="0.35">
      <c r="A121" s="3" t="s">
        <v>1419</v>
      </c>
      <c r="B121" s="3" t="s">
        <v>1420</v>
      </c>
      <c r="C121" s="3" t="s">
        <v>1421</v>
      </c>
      <c r="D121" s="3" t="s">
        <v>1422</v>
      </c>
      <c r="E121" s="3">
        <v>2182592962</v>
      </c>
      <c r="F121" s="3" t="s">
        <v>1423</v>
      </c>
      <c r="G121" s="4">
        <v>44144.50640046296</v>
      </c>
      <c r="H121" s="3" t="s">
        <v>61</v>
      </c>
      <c r="I121" s="3" t="s">
        <v>83</v>
      </c>
      <c r="K121" s="3" t="s">
        <v>112</v>
      </c>
      <c r="M121" s="3" t="s">
        <v>37</v>
      </c>
      <c r="O121" s="3" t="s">
        <v>37</v>
      </c>
      <c r="Q121" s="3" t="s">
        <v>124</v>
      </c>
      <c r="S121" s="3" t="s">
        <v>463</v>
      </c>
      <c r="T121" s="3" t="s">
        <v>1424</v>
      </c>
      <c r="U121" s="3" t="s">
        <v>331</v>
      </c>
      <c r="W121" s="3" t="s">
        <v>55</v>
      </c>
      <c r="X121" s="3" t="s">
        <v>1425</v>
      </c>
      <c r="Y121" s="3" t="s">
        <v>1425</v>
      </c>
      <c r="Z121" s="3" t="s">
        <v>1426</v>
      </c>
      <c r="AA121" s="3" t="s">
        <v>1427</v>
      </c>
      <c r="AB121" s="3" t="s">
        <v>61</v>
      </c>
      <c r="AD121" s="3" t="s">
        <v>193</v>
      </c>
      <c r="AF121" s="3" t="s">
        <v>1428</v>
      </c>
      <c r="AH121" s="3" t="s">
        <v>369</v>
      </c>
      <c r="AI121" s="3" t="s">
        <v>100</v>
      </c>
      <c r="AJ121" s="3" t="s">
        <v>100</v>
      </c>
      <c r="AK121" s="3" t="s">
        <v>100</v>
      </c>
      <c r="AN121" s="3" t="s">
        <v>100</v>
      </c>
      <c r="AO121" s="3" t="s">
        <v>100</v>
      </c>
      <c r="AP121" s="3" t="s">
        <v>100</v>
      </c>
      <c r="AS121" s="3" t="s">
        <v>1429</v>
      </c>
      <c r="AT121" s="3" t="s">
        <v>1430</v>
      </c>
      <c r="AV121" s="3" t="s">
        <v>1431</v>
      </c>
      <c r="AW121" s="3" t="s">
        <v>234</v>
      </c>
      <c r="AX121" s="3" t="s">
        <v>48</v>
      </c>
    </row>
    <row r="122" spans="1:50" x14ac:dyDescent="0.35">
      <c r="A122" s="3" t="s">
        <v>1432</v>
      </c>
      <c r="B122" s="3" t="s">
        <v>1433</v>
      </c>
      <c r="C122" s="3" t="s">
        <v>1434</v>
      </c>
      <c r="D122" s="3" t="s">
        <v>366</v>
      </c>
      <c r="E122" s="3">
        <v>2183384079</v>
      </c>
      <c r="F122" s="3" t="s">
        <v>1435</v>
      </c>
      <c r="G122" s="4">
        <v>44144.505856481483</v>
      </c>
      <c r="H122" s="3" t="s">
        <v>61</v>
      </c>
      <c r="I122" s="3" t="s">
        <v>83</v>
      </c>
      <c r="K122" s="3" t="s">
        <v>801</v>
      </c>
      <c r="M122" s="3" t="s">
        <v>85</v>
      </c>
      <c r="O122" s="3" t="s">
        <v>946</v>
      </c>
      <c r="Q122" s="3" t="s">
        <v>124</v>
      </c>
      <c r="S122" s="3" t="s">
        <v>1436</v>
      </c>
      <c r="T122" s="3" t="s">
        <v>1437</v>
      </c>
      <c r="U122" s="3" t="s">
        <v>126</v>
      </c>
      <c r="W122" s="3" t="s">
        <v>68</v>
      </c>
      <c r="X122" s="3">
        <v>12</v>
      </c>
      <c r="Y122" s="3">
        <v>200</v>
      </c>
      <c r="AA122" s="3" t="s">
        <v>1438</v>
      </c>
      <c r="AB122" s="3" t="s">
        <v>61</v>
      </c>
      <c r="AD122" s="3" t="s">
        <v>193</v>
      </c>
      <c r="AF122" s="3" t="s">
        <v>1439</v>
      </c>
      <c r="AG122" s="3" t="s">
        <v>146</v>
      </c>
      <c r="AH122" s="3" t="s">
        <v>1440</v>
      </c>
      <c r="AI122" s="3" t="s">
        <v>100</v>
      </c>
      <c r="AJ122" s="3" t="s">
        <v>100</v>
      </c>
      <c r="AK122" s="3" t="s">
        <v>100</v>
      </c>
      <c r="AL122" s="3" t="s">
        <v>101</v>
      </c>
      <c r="AM122" s="3" t="s">
        <v>75</v>
      </c>
      <c r="AN122" s="3" t="s">
        <v>75</v>
      </c>
      <c r="AO122" s="3" t="s">
        <v>100</v>
      </c>
      <c r="AP122" s="3" t="s">
        <v>75</v>
      </c>
      <c r="AS122" s="3" t="s">
        <v>1441</v>
      </c>
      <c r="AT122" s="3" t="s">
        <v>1442</v>
      </c>
      <c r="AW122" s="3" t="s">
        <v>234</v>
      </c>
      <c r="AX122" s="3" t="s">
        <v>61</v>
      </c>
    </row>
    <row r="123" spans="1:50" x14ac:dyDescent="0.35">
      <c r="A123" s="3" t="s">
        <v>1443</v>
      </c>
      <c r="B123" s="3" t="s">
        <v>1444</v>
      </c>
      <c r="C123" s="3" t="s">
        <v>1445</v>
      </c>
      <c r="D123" s="3" t="s">
        <v>1446</v>
      </c>
      <c r="E123" s="3">
        <v>3204938887</v>
      </c>
      <c r="F123" s="3" t="s">
        <v>1447</v>
      </c>
      <c r="G123" s="4">
        <v>44144.504490740743</v>
      </c>
      <c r="H123" s="3" t="s">
        <v>61</v>
      </c>
      <c r="I123" s="3" t="s">
        <v>83</v>
      </c>
      <c r="K123" s="3" t="s">
        <v>1448</v>
      </c>
      <c r="M123" s="3" t="s">
        <v>85</v>
      </c>
      <c r="O123" s="3" t="s">
        <v>450</v>
      </c>
      <c r="Q123" s="3" t="s">
        <v>124</v>
      </c>
      <c r="S123" s="3" t="s">
        <v>1235</v>
      </c>
      <c r="T123" s="3" t="s">
        <v>1449</v>
      </c>
      <c r="U123" s="3" t="s">
        <v>275</v>
      </c>
      <c r="W123" s="3" t="s">
        <v>18</v>
      </c>
      <c r="X123" s="3">
        <v>1</v>
      </c>
      <c r="AA123" s="3" t="s">
        <v>1450</v>
      </c>
      <c r="AB123" s="3" t="s">
        <v>61</v>
      </c>
      <c r="AD123" s="3" t="s">
        <v>72</v>
      </c>
      <c r="AG123" s="3" t="s">
        <v>146</v>
      </c>
      <c r="AH123" s="3" t="s">
        <v>1451</v>
      </c>
      <c r="AI123" s="3" t="s">
        <v>76</v>
      </c>
      <c r="AJ123" s="3" t="s">
        <v>76</v>
      </c>
      <c r="AK123" s="3" t="s">
        <v>100</v>
      </c>
      <c r="AL123" s="3" t="s">
        <v>100</v>
      </c>
      <c r="AM123" s="3" t="s">
        <v>75</v>
      </c>
      <c r="AN123" s="3" t="s">
        <v>100</v>
      </c>
      <c r="AO123" s="3" t="s">
        <v>100</v>
      </c>
      <c r="AP123" s="3" t="s">
        <v>76</v>
      </c>
      <c r="AS123" s="3" t="s">
        <v>1452</v>
      </c>
      <c r="AT123" s="3" t="s">
        <v>1453</v>
      </c>
      <c r="AV123" s="3" t="s">
        <v>219</v>
      </c>
      <c r="AX123" s="3" t="s">
        <v>61</v>
      </c>
    </row>
    <row r="124" spans="1:50" x14ac:dyDescent="0.35">
      <c r="A124" s="3" t="s">
        <v>1454</v>
      </c>
      <c r="B124" s="3" t="s">
        <v>1455</v>
      </c>
      <c r="C124" s="3" t="s">
        <v>1456</v>
      </c>
      <c r="D124" s="3" t="s">
        <v>120</v>
      </c>
      <c r="E124" s="3" t="s">
        <v>1457</v>
      </c>
      <c r="F124" s="3" t="s">
        <v>1458</v>
      </c>
      <c r="G124" s="4">
        <v>44144.502384259256</v>
      </c>
      <c r="H124" s="3" t="s">
        <v>61</v>
      </c>
      <c r="I124" s="3" t="s">
        <v>83</v>
      </c>
      <c r="K124" s="3" t="s">
        <v>1459</v>
      </c>
      <c r="M124" s="3" t="s">
        <v>85</v>
      </c>
      <c r="O124" s="3" t="s">
        <v>187</v>
      </c>
      <c r="Q124" s="3" t="s">
        <v>64</v>
      </c>
      <c r="S124" s="3" t="s">
        <v>1460</v>
      </c>
      <c r="U124" s="3" t="s">
        <v>126</v>
      </c>
      <c r="W124" s="3" t="s">
        <v>55</v>
      </c>
      <c r="X124" s="3" t="s">
        <v>1461</v>
      </c>
      <c r="Y124" s="3" t="s">
        <v>1461</v>
      </c>
      <c r="Z124" s="3" t="s">
        <v>1461</v>
      </c>
      <c r="AA124" s="3" t="s">
        <v>1462</v>
      </c>
      <c r="AB124" s="3" t="s">
        <v>61</v>
      </c>
      <c r="AD124" s="3" t="s">
        <v>193</v>
      </c>
      <c r="AG124" s="3" t="s">
        <v>146</v>
      </c>
      <c r="AJ124" s="3" t="s">
        <v>100</v>
      </c>
      <c r="AK124" s="3" t="s">
        <v>75</v>
      </c>
      <c r="AL124" s="3" t="s">
        <v>101</v>
      </c>
      <c r="AM124" s="3" t="s">
        <v>101</v>
      </c>
      <c r="AN124" s="3" t="s">
        <v>75</v>
      </c>
      <c r="AO124" s="3" t="s">
        <v>100</v>
      </c>
      <c r="AP124" s="3" t="s">
        <v>75</v>
      </c>
      <c r="AS124" s="3" t="s">
        <v>1463</v>
      </c>
      <c r="AT124" s="3" t="s">
        <v>1464</v>
      </c>
      <c r="AV124" s="3" t="s">
        <v>840</v>
      </c>
      <c r="AW124" s="3" t="s">
        <v>102</v>
      </c>
      <c r="AX124" s="3" t="s">
        <v>48</v>
      </c>
    </row>
    <row r="125" spans="1:50" x14ac:dyDescent="0.35">
      <c r="A125" s="3" t="s">
        <v>1465</v>
      </c>
      <c r="B125" s="3" t="s">
        <v>1466</v>
      </c>
      <c r="C125" s="3" t="s">
        <v>1467</v>
      </c>
      <c r="D125" s="3" t="s">
        <v>284</v>
      </c>
      <c r="E125" s="3">
        <v>7632794262</v>
      </c>
      <c r="F125" s="3" t="s">
        <v>1468</v>
      </c>
      <c r="G125" s="4">
        <v>44144.501666666663</v>
      </c>
      <c r="H125" s="3" t="s">
        <v>61</v>
      </c>
      <c r="I125" s="3" t="s">
        <v>83</v>
      </c>
      <c r="K125" s="3" t="s">
        <v>37</v>
      </c>
      <c r="L125" s="3" t="s">
        <v>1469</v>
      </c>
      <c r="M125" s="3" t="s">
        <v>1470</v>
      </c>
      <c r="O125" s="3" t="s">
        <v>187</v>
      </c>
      <c r="Q125" s="3" t="s">
        <v>52</v>
      </c>
      <c r="S125" s="3" t="s">
        <v>1471</v>
      </c>
      <c r="T125" s="3" t="s">
        <v>1472</v>
      </c>
      <c r="U125" s="3" t="s">
        <v>1004</v>
      </c>
      <c r="W125" s="3" t="s">
        <v>68</v>
      </c>
      <c r="X125" s="6">
        <v>43961</v>
      </c>
      <c r="Y125" s="3">
        <v>145</v>
      </c>
      <c r="AA125" s="3" t="s">
        <v>1473</v>
      </c>
      <c r="AB125" s="3" t="s">
        <v>61</v>
      </c>
      <c r="AD125" s="3" t="s">
        <v>72</v>
      </c>
      <c r="AF125" s="3" t="s">
        <v>1474</v>
      </c>
      <c r="AG125" s="3" t="s">
        <v>73</v>
      </c>
      <c r="AH125" s="3" t="s">
        <v>1475</v>
      </c>
      <c r="AI125" s="3" t="s">
        <v>76</v>
      </c>
      <c r="AJ125" s="3" t="s">
        <v>75</v>
      </c>
      <c r="AK125" s="3" t="s">
        <v>75</v>
      </c>
      <c r="AL125" s="3" t="s">
        <v>76</v>
      </c>
      <c r="AM125" s="3" t="s">
        <v>75</v>
      </c>
      <c r="AN125" s="3" t="s">
        <v>101</v>
      </c>
      <c r="AO125" s="3" t="s">
        <v>75</v>
      </c>
      <c r="AP125" s="3" t="s">
        <v>75</v>
      </c>
      <c r="AS125" s="3" t="s">
        <v>1476</v>
      </c>
      <c r="AT125" s="3" t="s">
        <v>1477</v>
      </c>
      <c r="AX125" s="3" t="s">
        <v>61</v>
      </c>
    </row>
    <row r="126" spans="1:50" x14ac:dyDescent="0.35">
      <c r="A126" s="3" t="s">
        <v>1478</v>
      </c>
      <c r="B126" s="3" t="s">
        <v>1479</v>
      </c>
      <c r="C126" s="3" t="s">
        <v>1480</v>
      </c>
      <c r="D126" s="3" t="s">
        <v>1481</v>
      </c>
      <c r="E126" s="3" t="s">
        <v>1482</v>
      </c>
      <c r="F126" s="3" t="s">
        <v>1483</v>
      </c>
      <c r="G126" s="4">
        <v>44144.500833333332</v>
      </c>
      <c r="H126" s="3" t="s">
        <v>61</v>
      </c>
      <c r="I126" s="3" t="s">
        <v>83</v>
      </c>
      <c r="K126" s="3" t="s">
        <v>329</v>
      </c>
      <c r="M126" s="3" t="s">
        <v>85</v>
      </c>
      <c r="O126" s="3" t="s">
        <v>1036</v>
      </c>
      <c r="Q126" s="3" t="s">
        <v>124</v>
      </c>
      <c r="S126" s="3" t="s">
        <v>1484</v>
      </c>
      <c r="T126" s="3" t="s">
        <v>1485</v>
      </c>
      <c r="U126" s="3" t="s">
        <v>804</v>
      </c>
      <c r="W126" s="3" t="s">
        <v>68</v>
      </c>
      <c r="X126" s="3">
        <v>10</v>
      </c>
      <c r="Y126" s="3">
        <v>10</v>
      </c>
      <c r="AA126" s="3" t="s">
        <v>1486</v>
      </c>
      <c r="AB126" s="3" t="s">
        <v>61</v>
      </c>
      <c r="AD126" s="3" t="s">
        <v>193</v>
      </c>
      <c r="AF126" s="3" t="s">
        <v>1487</v>
      </c>
      <c r="AG126" s="3" t="s">
        <v>146</v>
      </c>
      <c r="AH126" s="3" t="s">
        <v>1488</v>
      </c>
      <c r="AI126" s="3" t="s">
        <v>100</v>
      </c>
      <c r="AJ126" s="3" t="s">
        <v>100</v>
      </c>
      <c r="AK126" s="3" t="s">
        <v>100</v>
      </c>
      <c r="AL126" s="3" t="s">
        <v>100</v>
      </c>
      <c r="AM126" s="3" t="s">
        <v>75</v>
      </c>
      <c r="AN126" s="3" t="s">
        <v>76</v>
      </c>
      <c r="AO126" s="3" t="s">
        <v>100</v>
      </c>
      <c r="AP126" s="3" t="s">
        <v>100</v>
      </c>
      <c r="AS126" s="3" t="s">
        <v>1489</v>
      </c>
      <c r="AT126" s="3" t="s">
        <v>1490</v>
      </c>
      <c r="AX126" s="3" t="s">
        <v>61</v>
      </c>
    </row>
    <row r="127" spans="1:50" x14ac:dyDescent="0.35">
      <c r="A127" s="3" t="s">
        <v>1491</v>
      </c>
      <c r="B127" s="3" t="s">
        <v>1492</v>
      </c>
      <c r="C127" s="3" t="s">
        <v>1493</v>
      </c>
      <c r="D127" s="3" t="s">
        <v>306</v>
      </c>
      <c r="E127" s="3">
        <v>6513855105</v>
      </c>
      <c r="F127" s="3" t="s">
        <v>1494</v>
      </c>
      <c r="G127" s="4">
        <v>44144.499456018515</v>
      </c>
      <c r="H127" s="3" t="s">
        <v>61</v>
      </c>
      <c r="I127" s="3" t="s">
        <v>83</v>
      </c>
      <c r="K127" s="3" t="s">
        <v>1495</v>
      </c>
      <c r="M127" s="3" t="s">
        <v>109</v>
      </c>
      <c r="O127" s="3" t="s">
        <v>1496</v>
      </c>
      <c r="Q127" s="3" t="s">
        <v>87</v>
      </c>
      <c r="S127" s="3" t="s">
        <v>463</v>
      </c>
      <c r="U127" s="3" t="s">
        <v>380</v>
      </c>
      <c r="W127" s="3" t="s">
        <v>55</v>
      </c>
      <c r="X127" s="3" t="s">
        <v>1497</v>
      </c>
      <c r="Y127" s="3" t="s">
        <v>1498</v>
      </c>
      <c r="Z127" s="3" t="s">
        <v>1499</v>
      </c>
      <c r="AA127" s="3" t="s">
        <v>1500</v>
      </c>
      <c r="AB127" s="3" t="s">
        <v>61</v>
      </c>
      <c r="AD127" s="3" t="s">
        <v>99</v>
      </c>
      <c r="AG127" s="3" t="s">
        <v>73</v>
      </c>
      <c r="AH127" s="3" t="s">
        <v>1501</v>
      </c>
      <c r="AI127" s="3" t="s">
        <v>75</v>
      </c>
      <c r="AJ127" s="3" t="s">
        <v>100</v>
      </c>
      <c r="AK127" s="3" t="s">
        <v>76</v>
      </c>
      <c r="AL127" s="3" t="s">
        <v>76</v>
      </c>
      <c r="AM127" s="3" t="s">
        <v>76</v>
      </c>
      <c r="AN127" s="3" t="s">
        <v>101</v>
      </c>
      <c r="AO127" s="3" t="s">
        <v>101</v>
      </c>
      <c r="AP127" s="3" t="s">
        <v>76</v>
      </c>
      <c r="AS127" s="3" t="s">
        <v>1502</v>
      </c>
      <c r="AT127" s="3" t="s">
        <v>1503</v>
      </c>
      <c r="AX127" s="3" t="s">
        <v>61</v>
      </c>
    </row>
    <row r="128" spans="1:50" x14ac:dyDescent="0.35">
      <c r="A128" s="3" t="s">
        <v>1504</v>
      </c>
      <c r="B128" s="3" t="s">
        <v>1505</v>
      </c>
      <c r="C128" s="3" t="s">
        <v>1506</v>
      </c>
      <c r="D128" s="3" t="s">
        <v>1507</v>
      </c>
      <c r="E128" s="3">
        <v>2186791710</v>
      </c>
      <c r="F128" s="3" t="s">
        <v>1508</v>
      </c>
      <c r="G128" s="4">
        <v>44144.49931712963</v>
      </c>
      <c r="H128" s="3" t="s">
        <v>61</v>
      </c>
      <c r="I128" s="3" t="s">
        <v>83</v>
      </c>
      <c r="K128" s="3" t="s">
        <v>1509</v>
      </c>
      <c r="M128" s="3" t="s">
        <v>85</v>
      </c>
      <c r="O128" s="3" t="s">
        <v>1510</v>
      </c>
      <c r="Q128" s="3" t="s">
        <v>124</v>
      </c>
      <c r="S128" s="3" t="s">
        <v>1511</v>
      </c>
      <c r="U128" s="3" t="s">
        <v>695</v>
      </c>
      <c r="W128" s="3" t="s">
        <v>713</v>
      </c>
      <c r="X128" s="3">
        <v>100</v>
      </c>
      <c r="Y128" s="3">
        <v>1500</v>
      </c>
      <c r="AA128" s="3" t="s">
        <v>1512</v>
      </c>
      <c r="AB128" s="3" t="s">
        <v>61</v>
      </c>
      <c r="AD128" s="3" t="s">
        <v>176</v>
      </c>
      <c r="AG128" s="3" t="s">
        <v>73</v>
      </c>
      <c r="AI128" s="3" t="s">
        <v>76</v>
      </c>
      <c r="AJ128" s="3" t="s">
        <v>75</v>
      </c>
      <c r="AK128" s="3" t="s">
        <v>100</v>
      </c>
      <c r="AL128" s="3" t="s">
        <v>76</v>
      </c>
      <c r="AM128" s="3" t="s">
        <v>75</v>
      </c>
      <c r="AN128" s="3" t="s">
        <v>75</v>
      </c>
      <c r="AO128" s="3" t="s">
        <v>100</v>
      </c>
      <c r="AP128" s="3" t="s">
        <v>75</v>
      </c>
      <c r="AT128" s="3" t="s">
        <v>1513</v>
      </c>
      <c r="AX128" s="3" t="s">
        <v>61</v>
      </c>
    </row>
    <row r="129" spans="1:50" x14ac:dyDescent="0.35">
      <c r="A129" s="3" t="s">
        <v>1514</v>
      </c>
      <c r="B129" s="3" t="s">
        <v>1515</v>
      </c>
      <c r="C129" s="3" t="s">
        <v>1516</v>
      </c>
      <c r="D129" s="3" t="s">
        <v>1517</v>
      </c>
      <c r="F129" s="3" t="s">
        <v>1518</v>
      </c>
      <c r="G129" s="4">
        <v>44144.49895833333</v>
      </c>
      <c r="H129" s="3" t="s">
        <v>61</v>
      </c>
      <c r="I129" s="3" t="s">
        <v>83</v>
      </c>
      <c r="K129" s="3" t="s">
        <v>1519</v>
      </c>
      <c r="M129" s="3" t="s">
        <v>1270</v>
      </c>
      <c r="O129" s="3" t="s">
        <v>187</v>
      </c>
      <c r="Q129" s="3" t="s">
        <v>111</v>
      </c>
      <c r="S129" s="3" t="s">
        <v>1520</v>
      </c>
      <c r="T129" s="3" t="s">
        <v>705</v>
      </c>
      <c r="U129" s="3" t="s">
        <v>804</v>
      </c>
      <c r="W129" s="3" t="s">
        <v>215</v>
      </c>
      <c r="X129" s="6">
        <v>43992</v>
      </c>
      <c r="Y129" s="3">
        <v>105</v>
      </c>
      <c r="Z129" s="3">
        <v>105</v>
      </c>
      <c r="AA129" s="3" t="s">
        <v>1521</v>
      </c>
      <c r="AB129" s="3" t="s">
        <v>61</v>
      </c>
      <c r="AD129" s="3" t="s">
        <v>193</v>
      </c>
      <c r="AF129" s="3" t="s">
        <v>1522</v>
      </c>
      <c r="AG129" s="3" t="s">
        <v>195</v>
      </c>
      <c r="AI129" s="3" t="s">
        <v>76</v>
      </c>
      <c r="AJ129" s="3" t="s">
        <v>75</v>
      </c>
      <c r="AK129" s="3" t="s">
        <v>75</v>
      </c>
      <c r="AL129" s="3" t="s">
        <v>75</v>
      </c>
      <c r="AM129" s="3" t="s">
        <v>100</v>
      </c>
      <c r="AN129" s="3" t="s">
        <v>75</v>
      </c>
      <c r="AO129" s="3" t="s">
        <v>75</v>
      </c>
      <c r="AP129" s="3" t="s">
        <v>75</v>
      </c>
      <c r="AS129" s="3" t="s">
        <v>1523</v>
      </c>
      <c r="AT129" s="3" t="s">
        <v>1524</v>
      </c>
      <c r="AV129" s="3" t="s">
        <v>621</v>
      </c>
      <c r="AW129" s="3" t="s">
        <v>165</v>
      </c>
      <c r="AX129" s="3" t="s">
        <v>48</v>
      </c>
    </row>
    <row r="130" spans="1:50" x14ac:dyDescent="0.35">
      <c r="A130" s="3" t="s">
        <v>1525</v>
      </c>
      <c r="B130" s="3" t="s">
        <v>293</v>
      </c>
      <c r="C130" s="3" t="s">
        <v>1526</v>
      </c>
      <c r="D130" s="3" t="s">
        <v>1527</v>
      </c>
      <c r="F130" s="3" t="s">
        <v>1528</v>
      </c>
      <c r="G130" s="4">
        <v>44144.496828703705</v>
      </c>
      <c r="H130" s="3" t="s">
        <v>61</v>
      </c>
      <c r="I130" s="3" t="s">
        <v>83</v>
      </c>
      <c r="K130" s="3" t="s">
        <v>271</v>
      </c>
      <c r="M130" s="3" t="s">
        <v>85</v>
      </c>
      <c r="O130" s="3" t="s">
        <v>1529</v>
      </c>
      <c r="Q130" s="3" t="s">
        <v>87</v>
      </c>
      <c r="S130" s="3" t="s">
        <v>1530</v>
      </c>
      <c r="T130" s="3" t="s">
        <v>1531</v>
      </c>
      <c r="U130" s="3" t="s">
        <v>695</v>
      </c>
      <c r="W130" s="3" t="s">
        <v>215</v>
      </c>
      <c r="X130" s="3">
        <v>2</v>
      </c>
      <c r="Y130" s="3" t="s">
        <v>1532</v>
      </c>
      <c r="Z130" s="3" t="s">
        <v>159</v>
      </c>
      <c r="AA130" s="3" t="s">
        <v>1533</v>
      </c>
      <c r="AB130" s="3" t="s">
        <v>61</v>
      </c>
      <c r="AD130" s="3" t="s">
        <v>176</v>
      </c>
      <c r="AF130" s="3" t="s">
        <v>1534</v>
      </c>
      <c r="AG130" s="3" t="s">
        <v>73</v>
      </c>
      <c r="AH130" s="3" t="s">
        <v>1535</v>
      </c>
      <c r="AI130" s="3" t="s">
        <v>75</v>
      </c>
      <c r="AJ130" s="3" t="s">
        <v>75</v>
      </c>
      <c r="AK130" s="3" t="s">
        <v>75</v>
      </c>
      <c r="AL130" s="3" t="s">
        <v>76</v>
      </c>
      <c r="AM130" s="3" t="s">
        <v>101</v>
      </c>
      <c r="AN130" s="3" t="s">
        <v>100</v>
      </c>
      <c r="AO130" s="3" t="s">
        <v>75</v>
      </c>
      <c r="AP130" s="3" t="s">
        <v>76</v>
      </c>
      <c r="AS130" s="3" t="s">
        <v>1536</v>
      </c>
      <c r="AT130" s="3" t="s">
        <v>1537</v>
      </c>
      <c r="AX130" s="3" t="s">
        <v>61</v>
      </c>
    </row>
    <row r="131" spans="1:50" x14ac:dyDescent="0.35">
      <c r="A131" s="3" t="s">
        <v>1538</v>
      </c>
      <c r="B131" s="3" t="s">
        <v>1204</v>
      </c>
      <c r="C131" s="3" t="s">
        <v>1539</v>
      </c>
      <c r="D131" s="3" t="s">
        <v>120</v>
      </c>
      <c r="E131" s="3">
        <v>2189990088</v>
      </c>
      <c r="F131" s="3" t="s">
        <v>1540</v>
      </c>
      <c r="G131" s="4">
        <v>44144.496793981481</v>
      </c>
      <c r="H131" s="3" t="s">
        <v>61</v>
      </c>
      <c r="I131" s="3" t="s">
        <v>83</v>
      </c>
      <c r="K131" s="3" t="s">
        <v>743</v>
      </c>
      <c r="M131" s="3" t="s">
        <v>50</v>
      </c>
      <c r="O131" s="3" t="s">
        <v>37</v>
      </c>
      <c r="Q131" s="3" t="s">
        <v>124</v>
      </c>
      <c r="S131" s="3" t="s">
        <v>1541</v>
      </c>
      <c r="U131" s="3" t="s">
        <v>288</v>
      </c>
      <c r="AG131" s="3" t="s">
        <v>73</v>
      </c>
      <c r="AS131" s="3" t="s">
        <v>1542</v>
      </c>
      <c r="AT131" s="3" t="s">
        <v>1543</v>
      </c>
      <c r="AU131" s="3" t="s">
        <v>1544</v>
      </c>
      <c r="AV131" s="3" t="s">
        <v>219</v>
      </c>
      <c r="AW131" s="3" t="s">
        <v>384</v>
      </c>
      <c r="AX131" s="3" t="s">
        <v>48</v>
      </c>
    </row>
    <row r="132" spans="1:50" x14ac:dyDescent="0.35">
      <c r="A132" s="3" t="s">
        <v>1545</v>
      </c>
      <c r="B132" s="3" t="s">
        <v>1546</v>
      </c>
      <c r="C132" s="3" t="s">
        <v>1547</v>
      </c>
      <c r="D132" s="3" t="s">
        <v>1181</v>
      </c>
      <c r="E132" s="3">
        <v>3202581822</v>
      </c>
      <c r="F132" s="3" t="s">
        <v>1548</v>
      </c>
      <c r="G132" s="4">
        <v>44144.496192129627</v>
      </c>
      <c r="H132" s="3" t="s">
        <v>61</v>
      </c>
      <c r="I132" s="3" t="s">
        <v>83</v>
      </c>
      <c r="K132" s="3" t="s">
        <v>1549</v>
      </c>
      <c r="M132" s="3" t="s">
        <v>85</v>
      </c>
      <c r="O132" s="3" t="s">
        <v>1550</v>
      </c>
      <c r="Q132" s="3" t="s">
        <v>124</v>
      </c>
      <c r="S132" s="3" t="s">
        <v>1551</v>
      </c>
      <c r="U132" s="3" t="s">
        <v>126</v>
      </c>
      <c r="W132" s="3" t="s">
        <v>713</v>
      </c>
      <c r="X132" s="3">
        <v>400</v>
      </c>
      <c r="Y132" s="3" t="s">
        <v>1552</v>
      </c>
      <c r="AA132" s="3" t="s">
        <v>1553</v>
      </c>
      <c r="AB132" s="3" t="s">
        <v>61</v>
      </c>
      <c r="AD132" s="3" t="s">
        <v>72</v>
      </c>
      <c r="AF132" s="3" t="s">
        <v>1554</v>
      </c>
      <c r="AG132" s="3" t="s">
        <v>146</v>
      </c>
      <c r="AH132" s="3" t="s">
        <v>1555</v>
      </c>
      <c r="AI132" s="3" t="s">
        <v>76</v>
      </c>
      <c r="AJ132" s="3" t="s">
        <v>75</v>
      </c>
      <c r="AK132" s="3" t="s">
        <v>75</v>
      </c>
      <c r="AL132" s="3" t="s">
        <v>75</v>
      </c>
      <c r="AM132" s="3" t="s">
        <v>75</v>
      </c>
      <c r="AN132" s="3" t="s">
        <v>75</v>
      </c>
      <c r="AO132" s="3" t="s">
        <v>75</v>
      </c>
      <c r="AP132" s="3" t="s">
        <v>75</v>
      </c>
      <c r="AS132" s="3" t="s">
        <v>1556</v>
      </c>
      <c r="AT132" s="3" t="s">
        <v>1557</v>
      </c>
      <c r="AX132" s="3" t="s">
        <v>48</v>
      </c>
    </row>
    <row r="133" spans="1:50" x14ac:dyDescent="0.35">
      <c r="A133" s="3" t="s">
        <v>1558</v>
      </c>
      <c r="B133" s="3" t="s">
        <v>1559</v>
      </c>
      <c r="C133" s="3" t="s">
        <v>500</v>
      </c>
      <c r="D133" s="3" t="s">
        <v>1560</v>
      </c>
      <c r="F133" s="3" t="s">
        <v>1561</v>
      </c>
      <c r="G133" s="4">
        <v>44144.496168981481</v>
      </c>
      <c r="H133" s="3" t="s">
        <v>61</v>
      </c>
      <c r="I133" s="3" t="s">
        <v>83</v>
      </c>
      <c r="K133" s="3" t="s">
        <v>743</v>
      </c>
      <c r="M133" s="3" t="s">
        <v>50</v>
      </c>
      <c r="O133" s="3" t="s">
        <v>37</v>
      </c>
      <c r="P133" s="3" t="s">
        <v>1562</v>
      </c>
      <c r="Q133" s="3" t="s">
        <v>124</v>
      </c>
      <c r="S133" s="3" t="s">
        <v>1563</v>
      </c>
      <c r="U133" s="3" t="s">
        <v>288</v>
      </c>
      <c r="AG133" s="3" t="s">
        <v>73</v>
      </c>
      <c r="AH133" s="3" t="s">
        <v>1564</v>
      </c>
      <c r="AX133" s="3" t="s">
        <v>61</v>
      </c>
    </row>
    <row r="134" spans="1:50" x14ac:dyDescent="0.35">
      <c r="A134" s="3" t="s">
        <v>1565</v>
      </c>
      <c r="B134" s="3" t="s">
        <v>1566</v>
      </c>
      <c r="C134" s="3" t="s">
        <v>1567</v>
      </c>
      <c r="D134" s="3" t="s">
        <v>223</v>
      </c>
      <c r="E134" s="3">
        <v>5078338371</v>
      </c>
      <c r="F134" s="3" t="s">
        <v>1568</v>
      </c>
      <c r="G134" s="4">
        <v>44144.491249999999</v>
      </c>
      <c r="H134" s="3" t="s">
        <v>48</v>
      </c>
      <c r="I134" s="3" t="s">
        <v>83</v>
      </c>
      <c r="K134" s="3" t="s">
        <v>1569</v>
      </c>
      <c r="M134" s="3" t="s">
        <v>85</v>
      </c>
      <c r="O134" s="3" t="s">
        <v>187</v>
      </c>
      <c r="Q134" s="3" t="s">
        <v>124</v>
      </c>
      <c r="S134" s="3" t="s">
        <v>1570</v>
      </c>
      <c r="U134" s="3" t="s">
        <v>748</v>
      </c>
      <c r="W134" s="3" t="s">
        <v>215</v>
      </c>
      <c r="X134" s="3">
        <v>5</v>
      </c>
      <c r="Y134" s="3">
        <v>60</v>
      </c>
      <c r="Z134" s="3">
        <v>90</v>
      </c>
      <c r="AA134" s="3" t="s">
        <v>1571</v>
      </c>
      <c r="AB134" s="3" t="s">
        <v>61</v>
      </c>
      <c r="AD134" s="3" t="s">
        <v>193</v>
      </c>
      <c r="AF134" s="3" t="s">
        <v>1572</v>
      </c>
      <c r="AG134" s="3" t="s">
        <v>146</v>
      </c>
      <c r="AH134" s="3" t="s">
        <v>1573</v>
      </c>
      <c r="AI134" s="3" t="s">
        <v>100</v>
      </c>
      <c r="AJ134" s="3" t="s">
        <v>100</v>
      </c>
      <c r="AK134" s="3" t="s">
        <v>100</v>
      </c>
      <c r="AL134" s="3" t="s">
        <v>100</v>
      </c>
      <c r="AM134" s="3" t="s">
        <v>100</v>
      </c>
      <c r="AN134" s="3" t="s">
        <v>100</v>
      </c>
      <c r="AO134" s="3" t="s">
        <v>100</v>
      </c>
      <c r="AP134" s="3" t="s">
        <v>100</v>
      </c>
      <c r="AS134" s="3" t="s">
        <v>1574</v>
      </c>
      <c r="AT134" s="3" t="s">
        <v>1575</v>
      </c>
    </row>
    <row r="135" spans="1:50" x14ac:dyDescent="0.35">
      <c r="A135" s="3" t="s">
        <v>1576</v>
      </c>
      <c r="F135" s="3" t="s">
        <v>1577</v>
      </c>
      <c r="G135" s="4">
        <v>44144.464085648149</v>
      </c>
      <c r="H135" s="3" t="s">
        <v>48</v>
      </c>
      <c r="I135" s="3" t="s">
        <v>49</v>
      </c>
      <c r="M135" s="3" t="s">
        <v>50</v>
      </c>
      <c r="O135" s="3" t="s">
        <v>1578</v>
      </c>
      <c r="Q135" s="3" t="s">
        <v>111</v>
      </c>
      <c r="S135" s="3" t="s">
        <v>1579</v>
      </c>
      <c r="U135" s="3" t="s">
        <v>1580</v>
      </c>
      <c r="W135" s="3" t="s">
        <v>504</v>
      </c>
      <c r="AB135" s="3" t="s">
        <v>48</v>
      </c>
      <c r="AC135" s="3" t="s">
        <v>1581</v>
      </c>
      <c r="AD135" s="3" t="s">
        <v>72</v>
      </c>
      <c r="AE135" s="3" t="s">
        <v>72</v>
      </c>
      <c r="AF135" s="3" t="s">
        <v>1582</v>
      </c>
      <c r="AG135" s="3" t="s">
        <v>146</v>
      </c>
      <c r="AH135" s="3" t="s">
        <v>1583</v>
      </c>
      <c r="AI135" s="3" t="s">
        <v>75</v>
      </c>
      <c r="AJ135" s="3" t="s">
        <v>75</v>
      </c>
      <c r="AK135" s="3" t="s">
        <v>75</v>
      </c>
      <c r="AL135" s="3" t="s">
        <v>75</v>
      </c>
      <c r="AM135" s="3" t="s">
        <v>76</v>
      </c>
      <c r="AN135" s="3" t="s">
        <v>75</v>
      </c>
      <c r="AO135" s="3" t="s">
        <v>75</v>
      </c>
      <c r="AP135" s="3" t="s">
        <v>76</v>
      </c>
      <c r="AS135" s="3" t="s">
        <v>1584</v>
      </c>
      <c r="AT135" s="3" t="s">
        <v>1585</v>
      </c>
      <c r="AW135" s="3" t="s">
        <v>234</v>
      </c>
    </row>
    <row r="136" spans="1:50" x14ac:dyDescent="0.35">
      <c r="A136" s="3" t="s">
        <v>1586</v>
      </c>
      <c r="B136" s="3" t="s">
        <v>1587</v>
      </c>
      <c r="C136" s="3" t="s">
        <v>1588</v>
      </c>
      <c r="D136" s="3" t="s">
        <v>1589</v>
      </c>
      <c r="E136" s="3">
        <v>2182812144</v>
      </c>
      <c r="F136" s="3" t="s">
        <v>1590</v>
      </c>
      <c r="G136" s="4">
        <v>44144.400937500002</v>
      </c>
      <c r="H136" s="3" t="s">
        <v>61</v>
      </c>
      <c r="I136" s="3" t="s">
        <v>83</v>
      </c>
      <c r="K136" s="3" t="s">
        <v>1591</v>
      </c>
      <c r="M136" s="3" t="s">
        <v>85</v>
      </c>
      <c r="O136" s="3" t="s">
        <v>86</v>
      </c>
      <c r="Q136" s="3" t="s">
        <v>124</v>
      </c>
      <c r="S136" s="3" t="s">
        <v>1592</v>
      </c>
      <c r="T136" s="3" t="s">
        <v>1593</v>
      </c>
      <c r="U136" s="3" t="s">
        <v>748</v>
      </c>
      <c r="W136" s="3" t="s">
        <v>19</v>
      </c>
      <c r="Y136" s="3">
        <v>200</v>
      </c>
      <c r="AA136" s="3" t="s">
        <v>1594</v>
      </c>
      <c r="AB136" s="3" t="s">
        <v>61</v>
      </c>
      <c r="AD136" s="3" t="s">
        <v>72</v>
      </c>
      <c r="AF136" s="3" t="s">
        <v>1595</v>
      </c>
      <c r="AG136" s="3" t="s">
        <v>146</v>
      </c>
      <c r="AH136" s="3" t="s">
        <v>1596</v>
      </c>
      <c r="AI136" s="3" t="s">
        <v>76</v>
      </c>
      <c r="AJ136" s="3" t="s">
        <v>100</v>
      </c>
      <c r="AK136" s="3" t="s">
        <v>100</v>
      </c>
      <c r="AL136" s="3" t="s">
        <v>100</v>
      </c>
      <c r="AM136" s="3" t="s">
        <v>75</v>
      </c>
      <c r="AN136" s="3" t="s">
        <v>100</v>
      </c>
      <c r="AO136" s="3" t="s">
        <v>100</v>
      </c>
      <c r="AP136" s="3" t="s">
        <v>75</v>
      </c>
      <c r="AQ136" s="3" t="s">
        <v>100</v>
      </c>
      <c r="AR136" s="3" t="s">
        <v>1597</v>
      </c>
      <c r="AS136" s="3" t="s">
        <v>1598</v>
      </c>
      <c r="AT136" s="3" t="s">
        <v>1599</v>
      </c>
      <c r="AV136" s="3" t="s">
        <v>840</v>
      </c>
      <c r="AW136" s="3" t="s">
        <v>134</v>
      </c>
      <c r="AX136" s="3" t="s">
        <v>48</v>
      </c>
    </row>
    <row r="137" spans="1:50" x14ac:dyDescent="0.35">
      <c r="A137" s="3" t="s">
        <v>1600</v>
      </c>
      <c r="B137" s="3" t="s">
        <v>1601</v>
      </c>
      <c r="C137" s="3" t="s">
        <v>1602</v>
      </c>
      <c r="D137" s="3" t="s">
        <v>1603</v>
      </c>
      <c r="E137" s="3" t="s">
        <v>1604</v>
      </c>
      <c r="F137" s="3" t="s">
        <v>1605</v>
      </c>
      <c r="G137" s="4">
        <v>44141.925995370373</v>
      </c>
      <c r="H137" s="3" t="s">
        <v>48</v>
      </c>
      <c r="I137" s="3" t="s">
        <v>1606</v>
      </c>
      <c r="M137" s="3" t="s">
        <v>50</v>
      </c>
      <c r="O137" s="3" t="s">
        <v>1607</v>
      </c>
      <c r="Q137" s="3" t="s">
        <v>87</v>
      </c>
      <c r="S137" s="3" t="s">
        <v>1608</v>
      </c>
      <c r="U137" s="3" t="s">
        <v>275</v>
      </c>
      <c r="W137" s="3" t="s">
        <v>245</v>
      </c>
      <c r="Y137" s="3">
        <v>12</v>
      </c>
      <c r="Z137" s="3">
        <v>8</v>
      </c>
      <c r="AA137" s="3" t="s">
        <v>1609</v>
      </c>
      <c r="AB137" s="3" t="s">
        <v>61</v>
      </c>
      <c r="AD137" s="3" t="s">
        <v>72</v>
      </c>
      <c r="AF137" s="3" t="s">
        <v>1610</v>
      </c>
      <c r="AG137" s="3" t="s">
        <v>146</v>
      </c>
      <c r="AI137" s="3" t="s">
        <v>100</v>
      </c>
      <c r="AJ137" s="3" t="s">
        <v>100</v>
      </c>
      <c r="AK137" s="3" t="s">
        <v>100</v>
      </c>
      <c r="AL137" s="3" t="s">
        <v>75</v>
      </c>
      <c r="AM137" s="3" t="s">
        <v>101</v>
      </c>
      <c r="AN137" s="3" t="s">
        <v>75</v>
      </c>
      <c r="AO137" s="3" t="s">
        <v>75</v>
      </c>
      <c r="AP137" s="3" t="s">
        <v>76</v>
      </c>
      <c r="AW137" s="3" t="s">
        <v>234</v>
      </c>
    </row>
    <row r="138" spans="1:50" x14ac:dyDescent="0.35">
      <c r="A138" s="3" t="s">
        <v>1611</v>
      </c>
      <c r="B138" s="3" t="s">
        <v>350</v>
      </c>
      <c r="C138" s="3" t="s">
        <v>1612</v>
      </c>
      <c r="D138" s="3" t="s">
        <v>1613</v>
      </c>
      <c r="F138" s="3" t="s">
        <v>1614</v>
      </c>
      <c r="G138" s="4">
        <v>44141.700057870374</v>
      </c>
      <c r="H138" s="3" t="s">
        <v>48</v>
      </c>
      <c r="I138" s="3" t="s">
        <v>83</v>
      </c>
      <c r="K138" s="3" t="s">
        <v>389</v>
      </c>
      <c r="M138" s="3" t="s">
        <v>50</v>
      </c>
      <c r="O138" s="3" t="s">
        <v>51</v>
      </c>
      <c r="Q138" s="3" t="s">
        <v>273</v>
      </c>
      <c r="S138" s="3" t="s">
        <v>1615</v>
      </c>
      <c r="T138" s="3" t="s">
        <v>1616</v>
      </c>
      <c r="U138" s="3" t="s">
        <v>331</v>
      </c>
      <c r="W138" s="3" t="s">
        <v>543</v>
      </c>
      <c r="AA138" s="3" t="s">
        <v>1617</v>
      </c>
      <c r="AB138" s="3" t="s">
        <v>48</v>
      </c>
      <c r="AC138" s="3" t="s">
        <v>1618</v>
      </c>
      <c r="AD138" s="3" t="s">
        <v>72</v>
      </c>
      <c r="AE138" s="3" t="s">
        <v>193</v>
      </c>
      <c r="AF138" s="3" t="s">
        <v>1619</v>
      </c>
      <c r="AG138" s="3" t="s">
        <v>146</v>
      </c>
      <c r="AH138" s="3" t="s">
        <v>1620</v>
      </c>
      <c r="AI138" s="3" t="s">
        <v>100</v>
      </c>
      <c r="AJ138" s="3" t="s">
        <v>100</v>
      </c>
      <c r="AK138" s="3" t="s">
        <v>100</v>
      </c>
      <c r="AL138" s="3" t="s">
        <v>100</v>
      </c>
      <c r="AM138" s="3" t="s">
        <v>75</v>
      </c>
      <c r="AN138" s="3" t="s">
        <v>100</v>
      </c>
      <c r="AO138" s="3" t="s">
        <v>100</v>
      </c>
      <c r="AP138" s="3" t="s">
        <v>75</v>
      </c>
      <c r="AS138" s="3" t="s">
        <v>1621</v>
      </c>
      <c r="AT138" s="3" t="s">
        <v>1622</v>
      </c>
      <c r="AU138" s="3" t="s">
        <v>1623</v>
      </c>
      <c r="AV138" s="3" t="s">
        <v>1332</v>
      </c>
      <c r="AW138" s="3" t="s">
        <v>134</v>
      </c>
    </row>
    <row r="139" spans="1:50" x14ac:dyDescent="0.35">
      <c r="A139" s="3" t="s">
        <v>1624</v>
      </c>
      <c r="B139" s="3" t="s">
        <v>1625</v>
      </c>
      <c r="C139" s="3" t="s">
        <v>1626</v>
      </c>
      <c r="D139" s="3" t="s">
        <v>1627</v>
      </c>
      <c r="E139" s="3" t="s">
        <v>1628</v>
      </c>
      <c r="F139" s="3" t="s">
        <v>1629</v>
      </c>
      <c r="G139" s="4">
        <v>44141.506504629629</v>
      </c>
      <c r="H139" s="3" t="s">
        <v>48</v>
      </c>
      <c r="I139" s="3" t="s">
        <v>83</v>
      </c>
      <c r="K139" s="3" t="s">
        <v>271</v>
      </c>
      <c r="M139" s="3" t="s">
        <v>50</v>
      </c>
      <c r="O139" s="3" t="s">
        <v>96</v>
      </c>
      <c r="Q139" s="3" t="s">
        <v>111</v>
      </c>
      <c r="S139" s="3" t="s">
        <v>1630</v>
      </c>
      <c r="T139" s="3">
        <v>30</v>
      </c>
      <c r="U139" s="3" t="s">
        <v>288</v>
      </c>
      <c r="AG139" s="3" t="s">
        <v>73</v>
      </c>
      <c r="AH139" s="3" t="s">
        <v>1631</v>
      </c>
      <c r="AS139" s="3" t="s">
        <v>1632</v>
      </c>
      <c r="AT139" s="3" t="s">
        <v>1633</v>
      </c>
      <c r="AV139" s="3" t="s">
        <v>219</v>
      </c>
      <c r="AW139" s="3" t="s">
        <v>234</v>
      </c>
    </row>
    <row r="140" spans="1:50" x14ac:dyDescent="0.35">
      <c r="A140" s="3" t="s">
        <v>1634</v>
      </c>
      <c r="B140" s="3" t="s">
        <v>1635</v>
      </c>
      <c r="C140" s="3" t="s">
        <v>1636</v>
      </c>
      <c r="E140" s="3">
        <v>2187399387</v>
      </c>
      <c r="F140" s="3" t="s">
        <v>1637</v>
      </c>
      <c r="G140" s="4">
        <v>44141.483229166668</v>
      </c>
      <c r="H140" s="3" t="s">
        <v>61</v>
      </c>
      <c r="I140" s="3" t="s">
        <v>83</v>
      </c>
      <c r="K140" s="3" t="s">
        <v>801</v>
      </c>
      <c r="M140" s="3" t="s">
        <v>109</v>
      </c>
      <c r="O140" s="3" t="s">
        <v>1638</v>
      </c>
      <c r="P140" s="3" t="s">
        <v>1639</v>
      </c>
      <c r="Q140" s="3" t="s">
        <v>124</v>
      </c>
      <c r="S140" s="3" t="s">
        <v>155</v>
      </c>
      <c r="T140" s="3" t="s">
        <v>1640</v>
      </c>
      <c r="U140" s="3" t="s">
        <v>1641</v>
      </c>
      <c r="V140" s="3" t="s">
        <v>1642</v>
      </c>
      <c r="W140" s="3" t="s">
        <v>55</v>
      </c>
      <c r="X140" s="3">
        <v>200</v>
      </c>
      <c r="Y140" s="3">
        <v>100</v>
      </c>
      <c r="Z140" s="3">
        <v>100</v>
      </c>
      <c r="AA140" s="3" t="s">
        <v>1643</v>
      </c>
      <c r="AB140" s="3" t="s">
        <v>61</v>
      </c>
      <c r="AD140" s="3" t="s">
        <v>176</v>
      </c>
      <c r="AF140" s="3" t="s">
        <v>1644</v>
      </c>
      <c r="AG140" s="3" t="s">
        <v>146</v>
      </c>
      <c r="AH140" s="3" t="s">
        <v>1645</v>
      </c>
      <c r="AI140" s="3" t="s">
        <v>100</v>
      </c>
      <c r="AJ140" s="3" t="s">
        <v>100</v>
      </c>
      <c r="AK140" s="3" t="s">
        <v>100</v>
      </c>
      <c r="AL140" s="3" t="s">
        <v>75</v>
      </c>
      <c r="AN140" s="3" t="s">
        <v>100</v>
      </c>
      <c r="AO140" s="3" t="s">
        <v>100</v>
      </c>
      <c r="AP140" s="3" t="s">
        <v>76</v>
      </c>
      <c r="AS140" s="3" t="s">
        <v>1646</v>
      </c>
      <c r="AT140" s="3" t="s">
        <v>1647</v>
      </c>
      <c r="AU140" s="3" t="s">
        <v>1648</v>
      </c>
      <c r="AV140" s="3" t="s">
        <v>164</v>
      </c>
      <c r="AW140" s="3" t="s">
        <v>165</v>
      </c>
      <c r="AX140" s="3" t="s">
        <v>48</v>
      </c>
    </row>
    <row r="141" spans="1:50" x14ac:dyDescent="0.35">
      <c r="A141" s="3" t="s">
        <v>1649</v>
      </c>
      <c r="B141" s="3" t="s">
        <v>1650</v>
      </c>
      <c r="C141" s="3" t="s">
        <v>1651</v>
      </c>
      <c r="D141" s="3" t="s">
        <v>1652</v>
      </c>
      <c r="E141" s="3">
        <v>6514927106</v>
      </c>
      <c r="F141" s="3" t="s">
        <v>1653</v>
      </c>
      <c r="G141" s="4">
        <v>44141.437037037038</v>
      </c>
      <c r="H141" s="3" t="s">
        <v>61</v>
      </c>
      <c r="I141" s="3" t="s">
        <v>83</v>
      </c>
      <c r="K141" s="3" t="s">
        <v>1654</v>
      </c>
      <c r="M141" s="3" t="s">
        <v>85</v>
      </c>
      <c r="O141" s="3" t="s">
        <v>187</v>
      </c>
      <c r="Q141" s="3" t="s">
        <v>273</v>
      </c>
      <c r="S141" s="3" t="s">
        <v>1655</v>
      </c>
      <c r="U141" s="3" t="s">
        <v>157</v>
      </c>
      <c r="W141" s="3" t="s">
        <v>1656</v>
      </c>
      <c r="X141" s="3" t="s">
        <v>1657</v>
      </c>
      <c r="Y141" s="3" t="s">
        <v>1658</v>
      </c>
      <c r="Z141" s="3" t="s">
        <v>1659</v>
      </c>
      <c r="AA141" s="3" t="s">
        <v>1660</v>
      </c>
      <c r="AB141" s="3" t="s">
        <v>48</v>
      </c>
      <c r="AC141" s="3" t="s">
        <v>1661</v>
      </c>
      <c r="AD141" s="3" t="s">
        <v>193</v>
      </c>
      <c r="AE141" s="3" t="s">
        <v>193</v>
      </c>
      <c r="AF141" s="3" t="s">
        <v>1662</v>
      </c>
      <c r="AG141" s="3" t="s">
        <v>146</v>
      </c>
      <c r="AH141" s="3" t="s">
        <v>1663</v>
      </c>
      <c r="AI141" s="3" t="s">
        <v>75</v>
      </c>
      <c r="AJ141" s="3" t="s">
        <v>75</v>
      </c>
      <c r="AK141" s="3" t="s">
        <v>76</v>
      </c>
      <c r="AL141" s="3" t="s">
        <v>100</v>
      </c>
      <c r="AM141" s="3" t="s">
        <v>100</v>
      </c>
      <c r="AN141" s="3" t="s">
        <v>100</v>
      </c>
      <c r="AO141" s="3" t="s">
        <v>100</v>
      </c>
      <c r="AP141" s="3" t="s">
        <v>100</v>
      </c>
      <c r="AQ141" s="3" t="s">
        <v>100</v>
      </c>
      <c r="AR141" s="3" t="s">
        <v>1664</v>
      </c>
      <c r="AS141" s="3" t="s">
        <v>1665</v>
      </c>
      <c r="AT141" s="3" t="s">
        <v>1666</v>
      </c>
      <c r="AV141" s="3" t="s">
        <v>840</v>
      </c>
      <c r="AW141" s="3" t="s">
        <v>134</v>
      </c>
      <c r="AX141" s="3" t="s">
        <v>48</v>
      </c>
    </row>
    <row r="142" spans="1:50" x14ac:dyDescent="0.35">
      <c r="A142" s="3" t="s">
        <v>1667</v>
      </c>
      <c r="B142" s="3" t="s">
        <v>1668</v>
      </c>
      <c r="D142" s="3" t="s">
        <v>1669</v>
      </c>
      <c r="E142" s="3">
        <v>3374216931</v>
      </c>
      <c r="F142" s="3" t="s">
        <v>1670</v>
      </c>
      <c r="G142" s="4">
        <v>44141.338634259257</v>
      </c>
      <c r="H142" s="3" t="s">
        <v>48</v>
      </c>
      <c r="I142" s="3" t="s">
        <v>403</v>
      </c>
      <c r="M142" s="3" t="s">
        <v>1671</v>
      </c>
      <c r="O142" s="3" t="s">
        <v>96</v>
      </c>
      <c r="Q142" s="3" t="s">
        <v>52</v>
      </c>
      <c r="S142" s="3" t="s">
        <v>112</v>
      </c>
      <c r="T142" s="3" t="s">
        <v>1672</v>
      </c>
      <c r="U142" s="3" t="s">
        <v>54</v>
      </c>
      <c r="W142" s="3" t="s">
        <v>55</v>
      </c>
      <c r="X142" s="3" t="s">
        <v>1673</v>
      </c>
      <c r="Y142" s="3" t="s">
        <v>1674</v>
      </c>
      <c r="Z142" s="3" t="s">
        <v>1675</v>
      </c>
      <c r="AA142" s="3" t="s">
        <v>1676</v>
      </c>
      <c r="AB142" s="3" t="s">
        <v>48</v>
      </c>
      <c r="AC142" s="3" t="s">
        <v>1677</v>
      </c>
      <c r="AD142" s="3" t="s">
        <v>72</v>
      </c>
      <c r="AE142" s="3" t="s">
        <v>72</v>
      </c>
      <c r="AF142" s="3" t="s">
        <v>1678</v>
      </c>
      <c r="AG142" s="3" t="s">
        <v>73</v>
      </c>
      <c r="AI142" s="3" t="s">
        <v>75</v>
      </c>
      <c r="AJ142" s="3" t="s">
        <v>100</v>
      </c>
      <c r="AK142" s="3" t="s">
        <v>76</v>
      </c>
      <c r="AL142" s="3" t="s">
        <v>75</v>
      </c>
      <c r="AM142" s="3" t="s">
        <v>76</v>
      </c>
      <c r="AN142" s="3" t="s">
        <v>101</v>
      </c>
      <c r="AO142" s="3" t="s">
        <v>101</v>
      </c>
      <c r="AP142" s="3" t="s">
        <v>76</v>
      </c>
      <c r="AS142" s="3" t="s">
        <v>1679</v>
      </c>
      <c r="AT142" s="3" t="s">
        <v>1680</v>
      </c>
      <c r="AU142" s="3" t="s">
        <v>1681</v>
      </c>
    </row>
    <row r="143" spans="1:50" x14ac:dyDescent="0.35">
      <c r="A143" s="3" t="s">
        <v>1682</v>
      </c>
      <c r="B143" s="3" t="s">
        <v>1683</v>
      </c>
      <c r="C143" s="3" t="s">
        <v>1684</v>
      </c>
      <c r="D143" s="3" t="s">
        <v>1685</v>
      </c>
      <c r="E143" s="3">
        <v>3025045737</v>
      </c>
      <c r="F143" s="3" t="s">
        <v>1686</v>
      </c>
      <c r="G143" s="4">
        <v>44140.947604166664</v>
      </c>
      <c r="H143" s="3" t="s">
        <v>48</v>
      </c>
      <c r="I143" s="3" t="s">
        <v>1687</v>
      </c>
      <c r="M143" s="3" t="s">
        <v>95</v>
      </c>
      <c r="O143" s="3" t="s">
        <v>1688</v>
      </c>
      <c r="P143" s="3" t="s">
        <v>1689</v>
      </c>
      <c r="Q143" s="3" t="s">
        <v>111</v>
      </c>
      <c r="S143" s="3" t="s">
        <v>53</v>
      </c>
      <c r="U143" s="3" t="s">
        <v>89</v>
      </c>
      <c r="W143" s="3" t="s">
        <v>158</v>
      </c>
      <c r="Z143" s="3">
        <v>60</v>
      </c>
      <c r="AA143" s="3" t="s">
        <v>1690</v>
      </c>
      <c r="AB143" s="3" t="s">
        <v>61</v>
      </c>
      <c r="AD143" s="3" t="s">
        <v>193</v>
      </c>
      <c r="AG143" s="3" t="s">
        <v>146</v>
      </c>
      <c r="AH143" s="3" t="s">
        <v>1691</v>
      </c>
      <c r="AI143" s="3" t="s">
        <v>100</v>
      </c>
      <c r="AJ143" s="3" t="s">
        <v>75</v>
      </c>
      <c r="AK143" s="3" t="s">
        <v>100</v>
      </c>
      <c r="AL143" s="3" t="s">
        <v>75</v>
      </c>
      <c r="AM143" s="3" t="s">
        <v>75</v>
      </c>
      <c r="AN143" s="3" t="s">
        <v>75</v>
      </c>
      <c r="AO143" s="3" t="s">
        <v>75</v>
      </c>
      <c r="AP143" s="3" t="s">
        <v>76</v>
      </c>
      <c r="AS143" s="3" t="s">
        <v>1692</v>
      </c>
      <c r="AT143" s="3" t="s">
        <v>1693</v>
      </c>
    </row>
    <row r="144" spans="1:50" x14ac:dyDescent="0.35">
      <c r="A144" s="3" t="s">
        <v>1600</v>
      </c>
      <c r="B144" s="3" t="s">
        <v>1601</v>
      </c>
      <c r="C144" s="3" t="s">
        <v>1602</v>
      </c>
      <c r="D144" s="3" t="s">
        <v>1603</v>
      </c>
      <c r="E144" s="3" t="s">
        <v>1604</v>
      </c>
      <c r="F144" s="3" t="s">
        <v>1605</v>
      </c>
      <c r="G144" s="4">
        <v>44140.91846064815</v>
      </c>
      <c r="H144" s="3" t="s">
        <v>48</v>
      </c>
      <c r="I144" s="3" t="s">
        <v>1606</v>
      </c>
      <c r="M144" s="3" t="s">
        <v>50</v>
      </c>
      <c r="O144" s="3" t="s">
        <v>1607</v>
      </c>
      <c r="Q144" s="3" t="s">
        <v>87</v>
      </c>
      <c r="S144" s="3" t="s">
        <v>1608</v>
      </c>
      <c r="U144" s="3" t="s">
        <v>275</v>
      </c>
      <c r="W144" s="3" t="s">
        <v>245</v>
      </c>
      <c r="Y144" s="3">
        <v>12</v>
      </c>
      <c r="Z144" s="3">
        <v>8</v>
      </c>
      <c r="AA144" s="3" t="s">
        <v>1609</v>
      </c>
      <c r="AB144" s="3" t="s">
        <v>61</v>
      </c>
      <c r="AD144" s="3" t="s">
        <v>72</v>
      </c>
      <c r="AF144" s="3" t="s">
        <v>1610</v>
      </c>
      <c r="AG144" s="3" t="s">
        <v>146</v>
      </c>
      <c r="AI144" s="3" t="s">
        <v>100</v>
      </c>
      <c r="AJ144" s="3" t="s">
        <v>100</v>
      </c>
      <c r="AK144" s="3" t="s">
        <v>100</v>
      </c>
      <c r="AL144" s="3" t="s">
        <v>75</v>
      </c>
      <c r="AM144" s="3" t="s">
        <v>101</v>
      </c>
      <c r="AN144" s="3" t="s">
        <v>75</v>
      </c>
      <c r="AO144" s="3" t="s">
        <v>75</v>
      </c>
      <c r="AP144" s="3" t="s">
        <v>76</v>
      </c>
      <c r="AW144" s="3" t="s">
        <v>234</v>
      </c>
    </row>
    <row r="145" spans="1:50" x14ac:dyDescent="0.35">
      <c r="A145" s="3" t="s">
        <v>1694</v>
      </c>
      <c r="B145" s="3" t="s">
        <v>1566</v>
      </c>
      <c r="C145" s="3" t="s">
        <v>829</v>
      </c>
      <c r="E145" s="3">
        <v>6512754416</v>
      </c>
      <c r="F145" s="3" t="s">
        <v>1695</v>
      </c>
      <c r="G145" s="4">
        <v>44140.680011574077</v>
      </c>
      <c r="H145" s="3" t="s">
        <v>61</v>
      </c>
      <c r="I145" s="3" t="s">
        <v>83</v>
      </c>
      <c r="K145" s="3" t="s">
        <v>780</v>
      </c>
      <c r="M145" s="3" t="s">
        <v>109</v>
      </c>
      <c r="O145" s="3" t="s">
        <v>309</v>
      </c>
      <c r="Q145" s="3" t="s">
        <v>87</v>
      </c>
      <c r="S145" s="3" t="s">
        <v>112</v>
      </c>
      <c r="T145" s="3" t="s">
        <v>1696</v>
      </c>
      <c r="U145" s="3" t="s">
        <v>530</v>
      </c>
      <c r="W145" s="3" t="s">
        <v>19</v>
      </c>
      <c r="Y145" s="3">
        <v>2</v>
      </c>
      <c r="AA145" s="3" t="s">
        <v>1697</v>
      </c>
      <c r="AB145" s="3" t="s">
        <v>61</v>
      </c>
      <c r="AD145" s="3" t="s">
        <v>101</v>
      </c>
      <c r="AG145" s="3" t="s">
        <v>146</v>
      </c>
      <c r="AI145" s="3" t="s">
        <v>75</v>
      </c>
      <c r="AJ145" s="3" t="s">
        <v>75</v>
      </c>
      <c r="AK145" s="3" t="s">
        <v>75</v>
      </c>
      <c r="AL145" s="3" t="s">
        <v>76</v>
      </c>
      <c r="AM145" s="3" t="s">
        <v>75</v>
      </c>
      <c r="AN145" s="3" t="s">
        <v>100</v>
      </c>
      <c r="AO145" s="3" t="s">
        <v>100</v>
      </c>
      <c r="AP145" s="3" t="s">
        <v>76</v>
      </c>
      <c r="AS145" s="3" t="s">
        <v>1698</v>
      </c>
      <c r="AT145" s="3" t="s">
        <v>1699</v>
      </c>
      <c r="AU145" s="3" t="s">
        <v>1700</v>
      </c>
      <c r="AW145" s="3" t="s">
        <v>102</v>
      </c>
      <c r="AX145" s="3" t="s">
        <v>48</v>
      </c>
    </row>
    <row r="146" spans="1:50" x14ac:dyDescent="0.35">
      <c r="A146" s="3" t="s">
        <v>1701</v>
      </c>
      <c r="B146" s="3" t="s">
        <v>1702</v>
      </c>
      <c r="C146" s="3" t="s">
        <v>1703</v>
      </c>
      <c r="D146" s="3" t="s">
        <v>59</v>
      </c>
      <c r="E146" s="3">
        <v>5804772890</v>
      </c>
      <c r="F146" s="3" t="s">
        <v>1704</v>
      </c>
      <c r="G146" s="4">
        <v>44140.653310185182</v>
      </c>
      <c r="H146" s="3" t="s">
        <v>48</v>
      </c>
      <c r="I146" s="3" t="s">
        <v>1705</v>
      </c>
      <c r="M146" s="3" t="s">
        <v>50</v>
      </c>
      <c r="O146" s="3" t="s">
        <v>1706</v>
      </c>
      <c r="Q146" s="3" t="s">
        <v>124</v>
      </c>
      <c r="S146" s="3" t="s">
        <v>1707</v>
      </c>
      <c r="U146" s="3" t="s">
        <v>275</v>
      </c>
      <c r="W146" s="3" t="s">
        <v>98</v>
      </c>
      <c r="X146" s="3">
        <v>3</v>
      </c>
      <c r="Z146" s="3">
        <v>5</v>
      </c>
      <c r="AB146" s="3" t="s">
        <v>48</v>
      </c>
      <c r="AD146" s="3" t="s">
        <v>193</v>
      </c>
      <c r="AE146" s="3" t="s">
        <v>193</v>
      </c>
      <c r="AG146" s="3" t="s">
        <v>146</v>
      </c>
      <c r="AI146" s="3" t="s">
        <v>100</v>
      </c>
      <c r="AJ146" s="3" t="s">
        <v>100</v>
      </c>
      <c r="AK146" s="3" t="s">
        <v>100</v>
      </c>
      <c r="AL146" s="3" t="s">
        <v>100</v>
      </c>
      <c r="AN146" s="3" t="s">
        <v>100</v>
      </c>
      <c r="AW146" s="3" t="s">
        <v>456</v>
      </c>
    </row>
    <row r="147" spans="1:50" x14ac:dyDescent="0.35">
      <c r="A147" s="3" t="s">
        <v>1708</v>
      </c>
      <c r="B147" s="3" t="s">
        <v>1709</v>
      </c>
      <c r="C147" s="3" t="s">
        <v>1710</v>
      </c>
      <c r="D147" s="3" t="s">
        <v>223</v>
      </c>
      <c r="E147" s="3" t="s">
        <v>1711</v>
      </c>
      <c r="F147" s="3" t="s">
        <v>1712</v>
      </c>
      <c r="G147" s="4">
        <v>44140.550694444442</v>
      </c>
      <c r="H147" s="3" t="s">
        <v>48</v>
      </c>
      <c r="I147" s="3" t="s">
        <v>1713</v>
      </c>
      <c r="M147" s="3" t="s">
        <v>85</v>
      </c>
      <c r="O147" s="3" t="s">
        <v>1714</v>
      </c>
      <c r="Q147" s="3" t="s">
        <v>64</v>
      </c>
      <c r="S147" s="3" t="s">
        <v>463</v>
      </c>
      <c r="U147" s="3" t="s">
        <v>1004</v>
      </c>
      <c r="W147" s="3" t="s">
        <v>19</v>
      </c>
      <c r="Y147" s="3">
        <v>20</v>
      </c>
      <c r="AA147" s="3" t="s">
        <v>1715</v>
      </c>
      <c r="AB147" s="3" t="s">
        <v>61</v>
      </c>
      <c r="AD147" s="3" t="s">
        <v>72</v>
      </c>
      <c r="AF147" s="3" t="s">
        <v>1716</v>
      </c>
      <c r="AG147" s="3" t="s">
        <v>146</v>
      </c>
      <c r="AI147" s="3" t="s">
        <v>76</v>
      </c>
      <c r="AJ147" s="3" t="s">
        <v>75</v>
      </c>
      <c r="AK147" s="3" t="s">
        <v>75</v>
      </c>
      <c r="AL147" s="3" t="s">
        <v>75</v>
      </c>
      <c r="AM147" s="3" t="s">
        <v>76</v>
      </c>
      <c r="AN147" s="3" t="s">
        <v>101</v>
      </c>
      <c r="AO147" s="3" t="s">
        <v>101</v>
      </c>
      <c r="AP147" s="3" t="s">
        <v>75</v>
      </c>
      <c r="AS147" s="3" t="s">
        <v>1717</v>
      </c>
      <c r="AT147" s="3" t="s">
        <v>1718</v>
      </c>
      <c r="AW147" s="3" t="s">
        <v>234</v>
      </c>
    </row>
    <row r="148" spans="1:50" x14ac:dyDescent="0.35">
      <c r="A148" s="3" t="s">
        <v>1719</v>
      </c>
      <c r="B148" s="3" t="s">
        <v>1720</v>
      </c>
      <c r="C148" s="3" t="s">
        <v>722</v>
      </c>
      <c r="E148" s="3">
        <v>6516470191</v>
      </c>
      <c r="F148" s="3" t="s">
        <v>1721</v>
      </c>
      <c r="G148" s="4">
        <v>44140.470543981479</v>
      </c>
      <c r="H148" s="3" t="s">
        <v>48</v>
      </c>
      <c r="I148" s="3" t="s">
        <v>83</v>
      </c>
      <c r="K148" s="3" t="s">
        <v>1654</v>
      </c>
      <c r="M148" s="3" t="s">
        <v>95</v>
      </c>
      <c r="O148" s="3" t="s">
        <v>211</v>
      </c>
      <c r="Q148" s="3" t="s">
        <v>111</v>
      </c>
      <c r="S148" s="3" t="s">
        <v>390</v>
      </c>
      <c r="T148" s="3" t="s">
        <v>1722</v>
      </c>
      <c r="U148" s="3" t="s">
        <v>1017</v>
      </c>
      <c r="W148" s="3" t="s">
        <v>215</v>
      </c>
      <c r="X148" s="3" t="s">
        <v>1723</v>
      </c>
      <c r="Y148" s="3">
        <v>100</v>
      </c>
      <c r="Z148" s="3" t="s">
        <v>1724</v>
      </c>
      <c r="AA148" s="3" t="s">
        <v>1725</v>
      </c>
      <c r="AB148" s="3" t="s">
        <v>48</v>
      </c>
      <c r="AC148" s="3" t="s">
        <v>1726</v>
      </c>
      <c r="AD148" s="3" t="s">
        <v>193</v>
      </c>
      <c r="AE148" s="3" t="s">
        <v>465</v>
      </c>
      <c r="AF148" s="3" t="s">
        <v>1727</v>
      </c>
      <c r="AG148" s="3" t="s">
        <v>73</v>
      </c>
      <c r="AH148" s="3" t="s">
        <v>1728</v>
      </c>
      <c r="AI148" s="3" t="s">
        <v>100</v>
      </c>
      <c r="AJ148" s="3" t="s">
        <v>100</v>
      </c>
      <c r="AK148" s="3" t="s">
        <v>100</v>
      </c>
      <c r="AL148" s="3" t="s">
        <v>100</v>
      </c>
      <c r="AM148" s="3" t="s">
        <v>75</v>
      </c>
      <c r="AN148" s="3" t="s">
        <v>100</v>
      </c>
      <c r="AO148" s="3" t="s">
        <v>100</v>
      </c>
      <c r="AP148" s="3" t="s">
        <v>75</v>
      </c>
      <c r="AS148" s="3" t="s">
        <v>1729</v>
      </c>
      <c r="AT148" s="3" t="s">
        <v>1730</v>
      </c>
      <c r="AU148" s="3" t="s">
        <v>1731</v>
      </c>
      <c r="AV148" s="3" t="s">
        <v>397</v>
      </c>
      <c r="AW148" s="3" t="s">
        <v>234</v>
      </c>
    </row>
    <row r="149" spans="1:50" x14ac:dyDescent="0.35">
      <c r="A149" s="3" t="s">
        <v>1732</v>
      </c>
      <c r="B149" s="3" t="s">
        <v>915</v>
      </c>
      <c r="C149" s="3" t="s">
        <v>1733</v>
      </c>
      <c r="D149" s="3" t="s">
        <v>1734</v>
      </c>
      <c r="E149" s="3">
        <v>9192931133</v>
      </c>
      <c r="F149" s="3" t="s">
        <v>1735</v>
      </c>
      <c r="G149" s="4">
        <v>44140.414027777777</v>
      </c>
      <c r="H149" s="3" t="s">
        <v>48</v>
      </c>
      <c r="I149" s="3" t="s">
        <v>108</v>
      </c>
      <c r="M149" s="3" t="s">
        <v>50</v>
      </c>
      <c r="O149" s="3" t="s">
        <v>462</v>
      </c>
      <c r="Q149" s="3" t="s">
        <v>52</v>
      </c>
      <c r="S149" s="3" t="s">
        <v>463</v>
      </c>
      <c r="U149" s="3" t="s">
        <v>585</v>
      </c>
      <c r="W149" s="3" t="s">
        <v>245</v>
      </c>
      <c r="Y149" s="5">
        <v>2700</v>
      </c>
      <c r="Z149" s="3">
        <v>150</v>
      </c>
      <c r="AA149" s="3" t="s">
        <v>1736</v>
      </c>
      <c r="AB149" s="3" t="s">
        <v>61</v>
      </c>
      <c r="AD149" s="3" t="s">
        <v>72</v>
      </c>
      <c r="AG149" s="3" t="s">
        <v>146</v>
      </c>
      <c r="AH149" s="3" t="s">
        <v>1737</v>
      </c>
      <c r="AI149" s="3" t="s">
        <v>100</v>
      </c>
      <c r="AJ149" s="3" t="s">
        <v>100</v>
      </c>
      <c r="AK149" s="3" t="s">
        <v>100</v>
      </c>
      <c r="AL149" s="3" t="s">
        <v>100</v>
      </c>
      <c r="AM149" s="3" t="s">
        <v>75</v>
      </c>
      <c r="AN149" s="3" t="s">
        <v>75</v>
      </c>
      <c r="AO149" s="3" t="s">
        <v>75</v>
      </c>
      <c r="AP149" s="3" t="s">
        <v>75</v>
      </c>
      <c r="AW149" s="3" t="s">
        <v>102</v>
      </c>
    </row>
    <row r="150" spans="1:50" x14ac:dyDescent="0.35">
      <c r="A150" s="3" t="s">
        <v>1738</v>
      </c>
      <c r="B150" s="3" t="s">
        <v>1739</v>
      </c>
      <c r="C150" s="3" t="s">
        <v>1740</v>
      </c>
      <c r="E150" s="3">
        <v>8603546023</v>
      </c>
      <c r="F150" s="3" t="s">
        <v>1741</v>
      </c>
      <c r="G150" s="4">
        <v>44140.40488425926</v>
      </c>
      <c r="H150" s="3" t="s">
        <v>48</v>
      </c>
      <c r="I150" s="3" t="s">
        <v>1742</v>
      </c>
      <c r="M150" s="3" t="s">
        <v>50</v>
      </c>
      <c r="O150" s="3" t="s">
        <v>1743</v>
      </c>
      <c r="P150" s="3" t="s">
        <v>1744</v>
      </c>
      <c r="Q150" s="3" t="s">
        <v>52</v>
      </c>
      <c r="S150" s="3" t="s">
        <v>155</v>
      </c>
      <c r="T150" s="3" t="s">
        <v>1745</v>
      </c>
      <c r="U150" s="3" t="s">
        <v>54</v>
      </c>
      <c r="W150" s="3" t="s">
        <v>1746</v>
      </c>
      <c r="X150" s="3" t="s">
        <v>1747</v>
      </c>
      <c r="Z150" s="3" t="s">
        <v>1747</v>
      </c>
      <c r="AA150" s="3" t="s">
        <v>1748</v>
      </c>
      <c r="AB150" s="3" t="s">
        <v>61</v>
      </c>
      <c r="AD150" s="3" t="s">
        <v>99</v>
      </c>
      <c r="AF150" s="3" t="s">
        <v>1749</v>
      </c>
      <c r="AG150" s="3" t="s">
        <v>195</v>
      </c>
      <c r="AI150" s="3" t="s">
        <v>75</v>
      </c>
      <c r="AJ150" s="3" t="s">
        <v>75</v>
      </c>
      <c r="AK150" s="3" t="s">
        <v>76</v>
      </c>
      <c r="AL150" s="3" t="s">
        <v>75</v>
      </c>
      <c r="AM150" s="3" t="s">
        <v>76</v>
      </c>
      <c r="AN150" s="3" t="s">
        <v>76</v>
      </c>
      <c r="AO150" s="3" t="s">
        <v>101</v>
      </c>
      <c r="AP150" s="3" t="s">
        <v>76</v>
      </c>
      <c r="AQ150" s="3" t="s">
        <v>76</v>
      </c>
      <c r="AS150" s="3" t="s">
        <v>1750</v>
      </c>
      <c r="AT150" s="3" t="s">
        <v>1751</v>
      </c>
      <c r="AW150" s="3" t="s">
        <v>165</v>
      </c>
    </row>
    <row r="151" spans="1:50" x14ac:dyDescent="0.35">
      <c r="A151" s="3" t="s">
        <v>1752</v>
      </c>
      <c r="B151" s="3" t="s">
        <v>1753</v>
      </c>
      <c r="C151" s="3" t="s">
        <v>1754</v>
      </c>
      <c r="D151" s="3" t="s">
        <v>1755</v>
      </c>
      <c r="E151" s="3">
        <v>2024229822</v>
      </c>
      <c r="F151" s="3" t="s">
        <v>1756</v>
      </c>
      <c r="G151" s="4">
        <v>44140.401932870373</v>
      </c>
      <c r="H151" s="3" t="s">
        <v>48</v>
      </c>
      <c r="I151" s="3" t="s">
        <v>1757</v>
      </c>
      <c r="M151" s="3" t="s">
        <v>85</v>
      </c>
      <c r="O151" s="3" t="s">
        <v>342</v>
      </c>
      <c r="Q151" s="3" t="s">
        <v>273</v>
      </c>
      <c r="S151" s="3" t="s">
        <v>1758</v>
      </c>
      <c r="U151" s="3" t="s">
        <v>275</v>
      </c>
      <c r="W151" s="3" t="s">
        <v>245</v>
      </c>
      <c r="Y151" s="3" t="s">
        <v>1759</v>
      </c>
      <c r="Z151" s="3" t="s">
        <v>1760</v>
      </c>
      <c r="AA151" s="3" t="s">
        <v>1761</v>
      </c>
      <c r="AB151" s="3" t="s">
        <v>61</v>
      </c>
      <c r="AD151" s="3" t="s">
        <v>72</v>
      </c>
      <c r="AF151" s="3" t="s">
        <v>1762</v>
      </c>
      <c r="AG151" s="3" t="s">
        <v>146</v>
      </c>
      <c r="AH151" s="3" t="s">
        <v>1763</v>
      </c>
      <c r="AI151" s="3" t="s">
        <v>76</v>
      </c>
      <c r="AJ151" s="3" t="s">
        <v>75</v>
      </c>
      <c r="AK151" s="3" t="s">
        <v>75</v>
      </c>
      <c r="AL151" s="3" t="s">
        <v>75</v>
      </c>
      <c r="AM151" s="3" t="s">
        <v>75</v>
      </c>
      <c r="AN151" s="3" t="s">
        <v>100</v>
      </c>
      <c r="AO151" s="3" t="s">
        <v>100</v>
      </c>
      <c r="AP151" s="3" t="s">
        <v>76</v>
      </c>
      <c r="AR151" s="3" t="s">
        <v>1764</v>
      </c>
      <c r="AS151" s="3" t="s">
        <v>1765</v>
      </c>
      <c r="AT151" s="3" t="s">
        <v>1766</v>
      </c>
      <c r="AW151" s="3" t="s">
        <v>456</v>
      </c>
    </row>
    <row r="152" spans="1:50" x14ac:dyDescent="0.35">
      <c r="A152" s="3" t="s">
        <v>1719</v>
      </c>
      <c r="B152" s="3" t="s">
        <v>293</v>
      </c>
      <c r="C152" s="3" t="s">
        <v>1767</v>
      </c>
      <c r="D152" s="3" t="s">
        <v>1768</v>
      </c>
      <c r="E152" s="3">
        <v>6128172981</v>
      </c>
      <c r="F152" s="3" t="s">
        <v>1769</v>
      </c>
      <c r="G152" s="4">
        <v>44140.399826388886</v>
      </c>
      <c r="H152" s="3" t="s">
        <v>48</v>
      </c>
      <c r="I152" s="3" t="s">
        <v>83</v>
      </c>
      <c r="K152" s="3" t="s">
        <v>271</v>
      </c>
      <c r="M152" s="3" t="s">
        <v>50</v>
      </c>
      <c r="O152" s="3" t="s">
        <v>1770</v>
      </c>
      <c r="P152" s="3" t="s">
        <v>1771</v>
      </c>
      <c r="Q152" s="3" t="s">
        <v>111</v>
      </c>
      <c r="S152" s="3" t="s">
        <v>1772</v>
      </c>
      <c r="T152" s="3" t="s">
        <v>1773</v>
      </c>
      <c r="U152" s="3" t="s">
        <v>614</v>
      </c>
      <c r="W152" s="3" t="s">
        <v>55</v>
      </c>
      <c r="X152" s="3">
        <v>30</v>
      </c>
      <c r="Y152" s="3">
        <v>100</v>
      </c>
      <c r="Z152" s="3">
        <v>200</v>
      </c>
      <c r="AB152" s="3" t="s">
        <v>61</v>
      </c>
      <c r="AD152" s="3" t="s">
        <v>99</v>
      </c>
      <c r="AF152" s="3" t="s">
        <v>1774</v>
      </c>
      <c r="AG152" s="3" t="s">
        <v>73</v>
      </c>
      <c r="AH152" s="3" t="s">
        <v>1775</v>
      </c>
      <c r="AI152" s="3" t="s">
        <v>75</v>
      </c>
      <c r="AJ152" s="3" t="s">
        <v>100</v>
      </c>
      <c r="AK152" s="3" t="s">
        <v>75</v>
      </c>
      <c r="AL152" s="3" t="s">
        <v>75</v>
      </c>
      <c r="AM152" s="3" t="s">
        <v>75</v>
      </c>
      <c r="AN152" s="3" t="s">
        <v>100</v>
      </c>
      <c r="AO152" s="3" t="s">
        <v>75</v>
      </c>
      <c r="AP152" s="3" t="s">
        <v>76</v>
      </c>
      <c r="AS152" s="3" t="s">
        <v>1776</v>
      </c>
      <c r="AT152" s="3" t="s">
        <v>1777</v>
      </c>
      <c r="AW152" s="3" t="s">
        <v>165</v>
      </c>
    </row>
    <row r="153" spans="1:50" x14ac:dyDescent="0.35">
      <c r="A153" s="3" t="s">
        <v>1719</v>
      </c>
      <c r="B153" s="3" t="s">
        <v>253</v>
      </c>
      <c r="C153" s="3" t="s">
        <v>1778</v>
      </c>
      <c r="D153" s="3" t="s">
        <v>207</v>
      </c>
      <c r="E153" s="3">
        <v>6126183952</v>
      </c>
      <c r="F153" s="3" t="s">
        <v>1779</v>
      </c>
      <c r="G153" s="4">
        <v>44140.381412037037</v>
      </c>
      <c r="H153" s="3" t="s">
        <v>48</v>
      </c>
      <c r="I153" s="3" t="s">
        <v>83</v>
      </c>
      <c r="K153" s="3" t="s">
        <v>271</v>
      </c>
      <c r="M153" s="3" t="s">
        <v>50</v>
      </c>
      <c r="O153" s="3" t="s">
        <v>1714</v>
      </c>
      <c r="Q153" s="3" t="s">
        <v>273</v>
      </c>
      <c r="S153" s="3" t="s">
        <v>318</v>
      </c>
      <c r="U153" s="3" t="s">
        <v>1004</v>
      </c>
      <c r="W153" s="3" t="s">
        <v>215</v>
      </c>
      <c r="X153" s="3">
        <v>50</v>
      </c>
      <c r="Y153" s="3">
        <v>50</v>
      </c>
      <c r="Z153" s="3">
        <v>100</v>
      </c>
      <c r="AA153" s="3" t="s">
        <v>1780</v>
      </c>
      <c r="AB153" s="3" t="s">
        <v>48</v>
      </c>
      <c r="AD153" s="3" t="s">
        <v>176</v>
      </c>
      <c r="AE153" s="3" t="s">
        <v>176</v>
      </c>
      <c r="AG153" s="3" t="s">
        <v>195</v>
      </c>
      <c r="AH153" s="3" t="s">
        <v>1781</v>
      </c>
      <c r="AI153" s="3" t="s">
        <v>75</v>
      </c>
      <c r="AJ153" s="3" t="s">
        <v>75</v>
      </c>
      <c r="AK153" s="3" t="s">
        <v>75</v>
      </c>
      <c r="AL153" s="3" t="s">
        <v>75</v>
      </c>
      <c r="AM153" s="3" t="s">
        <v>75</v>
      </c>
      <c r="AN153" s="3" t="s">
        <v>75</v>
      </c>
      <c r="AO153" s="3" t="s">
        <v>75</v>
      </c>
      <c r="AP153" s="3" t="s">
        <v>76</v>
      </c>
    </row>
    <row r="154" spans="1:50" x14ac:dyDescent="0.35">
      <c r="A154" s="3" t="s">
        <v>1782</v>
      </c>
      <c r="B154" s="3" t="s">
        <v>1783</v>
      </c>
      <c r="C154" s="3" t="s">
        <v>1784</v>
      </c>
      <c r="D154" s="3" t="s">
        <v>1785</v>
      </c>
      <c r="E154" s="3">
        <v>2027703252</v>
      </c>
      <c r="F154" s="3" t="s">
        <v>1786</v>
      </c>
      <c r="G154" s="4">
        <v>44140.376805555556</v>
      </c>
      <c r="H154" s="3" t="s">
        <v>48</v>
      </c>
      <c r="I154" s="3" t="s">
        <v>1757</v>
      </c>
      <c r="M154" s="3" t="s">
        <v>85</v>
      </c>
      <c r="O154" s="3" t="s">
        <v>441</v>
      </c>
      <c r="Q154" s="3" t="s">
        <v>273</v>
      </c>
      <c r="S154" s="3" t="s">
        <v>1787</v>
      </c>
      <c r="T154" s="3" t="s">
        <v>1788</v>
      </c>
      <c r="U154" s="3" t="s">
        <v>143</v>
      </c>
      <c r="W154" s="3" t="s">
        <v>55</v>
      </c>
      <c r="X154" s="3">
        <v>50</v>
      </c>
      <c r="Y154" s="3">
        <v>250</v>
      </c>
      <c r="Z154" s="3">
        <v>200</v>
      </c>
      <c r="AA154" s="3" t="s">
        <v>1789</v>
      </c>
      <c r="AB154" s="3" t="s">
        <v>61</v>
      </c>
      <c r="AD154" s="3" t="s">
        <v>176</v>
      </c>
      <c r="AG154" s="3" t="s">
        <v>146</v>
      </c>
      <c r="AI154" s="3" t="s">
        <v>100</v>
      </c>
      <c r="AJ154" s="3" t="s">
        <v>75</v>
      </c>
      <c r="AK154" s="3" t="s">
        <v>100</v>
      </c>
      <c r="AL154" s="3" t="s">
        <v>75</v>
      </c>
      <c r="AM154" s="3" t="s">
        <v>75</v>
      </c>
      <c r="AN154" s="3" t="s">
        <v>100</v>
      </c>
      <c r="AO154" s="3" t="s">
        <v>100</v>
      </c>
      <c r="AP154" s="3" t="s">
        <v>76</v>
      </c>
      <c r="AS154" s="3" t="s">
        <v>1790</v>
      </c>
      <c r="AT154" s="3" t="s">
        <v>1791</v>
      </c>
      <c r="AW154" s="3" t="s">
        <v>102</v>
      </c>
    </row>
    <row r="155" spans="1:50" x14ac:dyDescent="0.35">
      <c r="A155" s="3" t="s">
        <v>1792</v>
      </c>
      <c r="B155" s="3" t="s">
        <v>1793</v>
      </c>
      <c r="C155" s="3" t="s">
        <v>1794</v>
      </c>
      <c r="D155" s="3" t="s">
        <v>1795</v>
      </c>
      <c r="E155" s="3">
        <v>7634509895</v>
      </c>
      <c r="F155" s="3" t="s">
        <v>1796</v>
      </c>
      <c r="G155" s="4">
        <v>44140.350810185184</v>
      </c>
      <c r="H155" s="3" t="s">
        <v>48</v>
      </c>
      <c r="I155" s="3" t="s">
        <v>83</v>
      </c>
      <c r="K155" s="3" t="s">
        <v>1797</v>
      </c>
      <c r="M155" s="3" t="s">
        <v>85</v>
      </c>
      <c r="O155" s="3" t="s">
        <v>187</v>
      </c>
      <c r="Q155" s="3" t="s">
        <v>87</v>
      </c>
      <c r="S155" s="3" t="s">
        <v>1460</v>
      </c>
      <c r="U155" s="3" t="s">
        <v>157</v>
      </c>
      <c r="W155" s="3" t="s">
        <v>215</v>
      </c>
      <c r="X155" s="3" t="s">
        <v>1798</v>
      </c>
      <c r="Y155" s="3" t="s">
        <v>1799</v>
      </c>
      <c r="Z155" s="3" t="s">
        <v>1800</v>
      </c>
      <c r="AA155" s="3" t="s">
        <v>1801</v>
      </c>
      <c r="AB155" s="3" t="s">
        <v>61</v>
      </c>
      <c r="AD155" s="3" t="s">
        <v>193</v>
      </c>
      <c r="AF155" s="3" t="s">
        <v>1802</v>
      </c>
      <c r="AG155" s="3" t="s">
        <v>195</v>
      </c>
      <c r="AI155" s="3" t="s">
        <v>76</v>
      </c>
      <c r="AJ155" s="3" t="s">
        <v>75</v>
      </c>
      <c r="AK155" s="3" t="s">
        <v>75</v>
      </c>
      <c r="AL155" s="3" t="s">
        <v>76</v>
      </c>
      <c r="AM155" s="3" t="s">
        <v>75</v>
      </c>
      <c r="AN155" s="3" t="s">
        <v>75</v>
      </c>
      <c r="AO155" s="3" t="s">
        <v>75</v>
      </c>
      <c r="AP155" s="3" t="s">
        <v>75</v>
      </c>
      <c r="AS155" s="3" t="s">
        <v>1803</v>
      </c>
      <c r="AT155" s="3" t="s">
        <v>1804</v>
      </c>
      <c r="AW155" s="3" t="s">
        <v>102</v>
      </c>
    </row>
    <row r="156" spans="1:50" x14ac:dyDescent="0.35">
      <c r="A156" s="3" t="s">
        <v>1805</v>
      </c>
      <c r="B156" s="3" t="s">
        <v>828</v>
      </c>
      <c r="C156" s="3" t="s">
        <v>1806</v>
      </c>
      <c r="D156" s="3" t="s">
        <v>1807</v>
      </c>
      <c r="E156" s="3">
        <v>4025176633</v>
      </c>
      <c r="F156" s="3" t="s">
        <v>1808</v>
      </c>
      <c r="G156" s="4">
        <v>44140.278344907405</v>
      </c>
      <c r="H156" s="3" t="s">
        <v>61</v>
      </c>
      <c r="I156" s="3" t="s">
        <v>1809</v>
      </c>
      <c r="M156" s="3" t="s">
        <v>50</v>
      </c>
      <c r="O156" s="3" t="s">
        <v>462</v>
      </c>
      <c r="Q156" s="3" t="s">
        <v>52</v>
      </c>
      <c r="S156" s="3" t="s">
        <v>1810</v>
      </c>
      <c r="U156" s="3" t="s">
        <v>275</v>
      </c>
      <c r="W156" s="3" t="s">
        <v>18</v>
      </c>
      <c r="AB156" s="3" t="s">
        <v>61</v>
      </c>
      <c r="AD156" s="3" t="s">
        <v>72</v>
      </c>
      <c r="AG156" s="3" t="s">
        <v>73</v>
      </c>
      <c r="AI156" s="3" t="s">
        <v>75</v>
      </c>
      <c r="AJ156" s="3" t="s">
        <v>100</v>
      </c>
      <c r="AK156" s="3" t="s">
        <v>75</v>
      </c>
      <c r="AL156" s="3" t="s">
        <v>75</v>
      </c>
      <c r="AM156" s="3" t="s">
        <v>76</v>
      </c>
      <c r="AX156" s="3" t="s">
        <v>61</v>
      </c>
    </row>
    <row r="157" spans="1:50" x14ac:dyDescent="0.35">
      <c r="A157" s="3" t="s">
        <v>1811</v>
      </c>
      <c r="B157" s="3" t="s">
        <v>1812</v>
      </c>
      <c r="C157" s="3" t="s">
        <v>1813</v>
      </c>
      <c r="D157" s="3" t="s">
        <v>1814</v>
      </c>
      <c r="E157" s="3">
        <v>9054952700</v>
      </c>
      <c r="F157" s="3" t="s">
        <v>1815</v>
      </c>
      <c r="G157" s="4">
        <v>44139.853263888886</v>
      </c>
      <c r="H157" s="3" t="s">
        <v>48</v>
      </c>
      <c r="I157" s="3" t="s">
        <v>37</v>
      </c>
      <c r="J157" s="3" t="s">
        <v>1816</v>
      </c>
      <c r="M157" s="3" t="s">
        <v>50</v>
      </c>
      <c r="O157" s="3" t="s">
        <v>441</v>
      </c>
      <c r="Q157" s="3" t="s">
        <v>154</v>
      </c>
      <c r="S157" s="3" t="s">
        <v>155</v>
      </c>
      <c r="U157" s="3" t="s">
        <v>126</v>
      </c>
      <c r="W157" s="3" t="s">
        <v>215</v>
      </c>
      <c r="X157" s="3">
        <v>50</v>
      </c>
      <c r="Y157" s="3">
        <v>10</v>
      </c>
      <c r="Z157" s="3">
        <v>50</v>
      </c>
      <c r="AA157" s="3" t="s">
        <v>1817</v>
      </c>
      <c r="AB157" s="3" t="s">
        <v>61</v>
      </c>
      <c r="AD157" s="3" t="s">
        <v>99</v>
      </c>
      <c r="AF157" s="3" t="s">
        <v>1818</v>
      </c>
      <c r="AG157" s="3" t="s">
        <v>146</v>
      </c>
      <c r="AI157" s="3" t="s">
        <v>75</v>
      </c>
      <c r="AJ157" s="3" t="s">
        <v>75</v>
      </c>
      <c r="AK157" s="3" t="s">
        <v>75</v>
      </c>
      <c r="AL157" s="3" t="s">
        <v>76</v>
      </c>
      <c r="AM157" s="3" t="s">
        <v>76</v>
      </c>
      <c r="AN157" s="3" t="s">
        <v>75</v>
      </c>
      <c r="AO157" s="3" t="s">
        <v>75</v>
      </c>
      <c r="AP157" s="3" t="s">
        <v>75</v>
      </c>
      <c r="AS157" s="3" t="s">
        <v>1819</v>
      </c>
      <c r="AW157" s="3" t="s">
        <v>165</v>
      </c>
    </row>
    <row r="158" spans="1:50" x14ac:dyDescent="0.35">
      <c r="A158" s="3" t="s">
        <v>1820</v>
      </c>
      <c r="B158" s="3" t="s">
        <v>1821</v>
      </c>
      <c r="C158" s="3" t="s">
        <v>1822</v>
      </c>
      <c r="D158" s="3" t="s">
        <v>1823</v>
      </c>
      <c r="E158" s="3">
        <v>7635025288</v>
      </c>
      <c r="F158" s="3" t="s">
        <v>1824</v>
      </c>
      <c r="G158" s="4">
        <v>44139.696493055555</v>
      </c>
      <c r="H158" s="3" t="s">
        <v>61</v>
      </c>
      <c r="I158" s="3" t="s">
        <v>83</v>
      </c>
      <c r="K158" s="3" t="s">
        <v>389</v>
      </c>
      <c r="M158" s="3" t="s">
        <v>85</v>
      </c>
      <c r="O158" s="3" t="s">
        <v>1825</v>
      </c>
      <c r="Q158" s="3" t="s">
        <v>273</v>
      </c>
      <c r="S158" s="3" t="s">
        <v>318</v>
      </c>
      <c r="T158" s="3" t="s">
        <v>1826</v>
      </c>
      <c r="U158" s="3" t="s">
        <v>89</v>
      </c>
      <c r="W158" s="3" t="s">
        <v>19</v>
      </c>
      <c r="Y158" s="3" t="s">
        <v>1827</v>
      </c>
      <c r="AA158" s="3" t="s">
        <v>1828</v>
      </c>
      <c r="AB158" s="3" t="s">
        <v>61</v>
      </c>
      <c r="AD158" s="3" t="s">
        <v>72</v>
      </c>
      <c r="AF158" s="3" t="s">
        <v>1829</v>
      </c>
      <c r="AG158" s="3" t="s">
        <v>195</v>
      </c>
      <c r="AI158" s="3" t="s">
        <v>100</v>
      </c>
      <c r="AJ158" s="3" t="s">
        <v>100</v>
      </c>
      <c r="AK158" s="3" t="s">
        <v>100</v>
      </c>
      <c r="AL158" s="3" t="s">
        <v>75</v>
      </c>
      <c r="AM158" s="3" t="s">
        <v>75</v>
      </c>
      <c r="AN158" s="3" t="s">
        <v>100</v>
      </c>
      <c r="AO158" s="3" t="s">
        <v>100</v>
      </c>
      <c r="AP158" s="3" t="s">
        <v>76</v>
      </c>
      <c r="AS158" s="3" t="s">
        <v>1830</v>
      </c>
      <c r="AT158" s="3" t="s">
        <v>1831</v>
      </c>
      <c r="AV158" s="3" t="s">
        <v>397</v>
      </c>
      <c r="AW158" s="3" t="s">
        <v>102</v>
      </c>
      <c r="AX158" s="3" t="s">
        <v>48</v>
      </c>
    </row>
    <row r="159" spans="1:50" x14ac:dyDescent="0.35">
      <c r="A159" s="3" t="s">
        <v>1832</v>
      </c>
      <c r="B159" s="3" t="s">
        <v>1833</v>
      </c>
      <c r="C159" s="3" t="s">
        <v>1834</v>
      </c>
      <c r="D159" s="3" t="s">
        <v>1835</v>
      </c>
      <c r="E159" s="3" t="s">
        <v>1836</v>
      </c>
      <c r="F159" s="3" t="s">
        <v>1837</v>
      </c>
      <c r="G159" s="4">
        <v>44139.687650462962</v>
      </c>
      <c r="H159" s="3" t="s">
        <v>61</v>
      </c>
      <c r="I159" s="3" t="s">
        <v>83</v>
      </c>
      <c r="K159" s="3" t="s">
        <v>389</v>
      </c>
      <c r="M159" s="3" t="s">
        <v>50</v>
      </c>
      <c r="O159" s="3" t="s">
        <v>1838</v>
      </c>
      <c r="Q159" s="3" t="s">
        <v>273</v>
      </c>
      <c r="S159" s="3" t="s">
        <v>1839</v>
      </c>
      <c r="U159" s="3" t="s">
        <v>1840</v>
      </c>
      <c r="W159" s="3" t="s">
        <v>504</v>
      </c>
      <c r="AB159" s="3" t="s">
        <v>48</v>
      </c>
      <c r="AC159" s="3" t="s">
        <v>1841</v>
      </c>
      <c r="AD159" s="3" t="s">
        <v>176</v>
      </c>
      <c r="AE159" s="3" t="s">
        <v>176</v>
      </c>
      <c r="AF159" s="3" t="s">
        <v>1842</v>
      </c>
      <c r="AG159" s="3" t="s">
        <v>146</v>
      </c>
      <c r="AH159" s="3" t="s">
        <v>1843</v>
      </c>
      <c r="AI159" s="3" t="s">
        <v>76</v>
      </c>
      <c r="AJ159" s="3" t="s">
        <v>76</v>
      </c>
      <c r="AK159" s="3" t="s">
        <v>75</v>
      </c>
      <c r="AL159" s="3" t="s">
        <v>75</v>
      </c>
      <c r="AM159" s="3" t="s">
        <v>101</v>
      </c>
      <c r="AN159" s="3" t="s">
        <v>75</v>
      </c>
      <c r="AO159" s="3" t="s">
        <v>100</v>
      </c>
      <c r="AP159" s="3" t="s">
        <v>76</v>
      </c>
      <c r="AS159" s="3" t="s">
        <v>1844</v>
      </c>
      <c r="AT159" s="3" t="s">
        <v>1845</v>
      </c>
      <c r="AV159" s="3" t="s">
        <v>963</v>
      </c>
      <c r="AW159" s="3" t="s">
        <v>234</v>
      </c>
      <c r="AX159" s="3" t="s">
        <v>61</v>
      </c>
    </row>
    <row r="160" spans="1:50" x14ac:dyDescent="0.35">
      <c r="A160" s="3" t="s">
        <v>1846</v>
      </c>
      <c r="B160" s="3" t="s">
        <v>1847</v>
      </c>
      <c r="C160" s="3" t="s">
        <v>1848</v>
      </c>
      <c r="D160" s="3" t="s">
        <v>1849</v>
      </c>
      <c r="E160" s="3">
        <v>3128701100</v>
      </c>
      <c r="F160" s="3" t="s">
        <v>1850</v>
      </c>
      <c r="G160" s="4">
        <v>44139.661296296297</v>
      </c>
      <c r="H160" s="3" t="s">
        <v>48</v>
      </c>
      <c r="I160" s="3" t="s">
        <v>1851</v>
      </c>
      <c r="M160" s="3" t="s">
        <v>50</v>
      </c>
      <c r="O160" s="3" t="s">
        <v>1852</v>
      </c>
      <c r="P160" s="3" t="s">
        <v>1853</v>
      </c>
      <c r="Q160" s="3" t="s">
        <v>111</v>
      </c>
      <c r="S160" s="3" t="s">
        <v>1772</v>
      </c>
      <c r="T160" s="3" t="s">
        <v>1854</v>
      </c>
      <c r="U160" s="3" t="s">
        <v>490</v>
      </c>
      <c r="W160" s="3" t="s">
        <v>55</v>
      </c>
      <c r="X160" s="3">
        <v>5</v>
      </c>
      <c r="Y160" s="3">
        <v>20</v>
      </c>
      <c r="Z160" s="3">
        <v>60</v>
      </c>
      <c r="AA160" s="3" t="s">
        <v>1855</v>
      </c>
      <c r="AB160" s="3" t="s">
        <v>48</v>
      </c>
      <c r="AC160" s="3" t="s">
        <v>1856</v>
      </c>
      <c r="AD160" s="3" t="s">
        <v>99</v>
      </c>
      <c r="AE160" s="3" t="s">
        <v>72</v>
      </c>
      <c r="AF160" s="3" t="s">
        <v>1857</v>
      </c>
      <c r="AG160" s="3" t="s">
        <v>73</v>
      </c>
      <c r="AI160" s="3" t="s">
        <v>100</v>
      </c>
      <c r="AJ160" s="3" t="s">
        <v>100</v>
      </c>
      <c r="AK160" s="3" t="s">
        <v>75</v>
      </c>
      <c r="AL160" s="3" t="s">
        <v>76</v>
      </c>
      <c r="AM160" s="3" t="s">
        <v>75</v>
      </c>
      <c r="AN160" s="3" t="s">
        <v>101</v>
      </c>
      <c r="AO160" s="3" t="s">
        <v>101</v>
      </c>
      <c r="AP160" s="3" t="s">
        <v>75</v>
      </c>
      <c r="AS160" s="3" t="s">
        <v>1858</v>
      </c>
      <c r="AT160" s="3" t="s">
        <v>1859</v>
      </c>
      <c r="AW160" s="3" t="s">
        <v>102</v>
      </c>
    </row>
    <row r="161" spans="1:50" x14ac:dyDescent="0.35">
      <c r="A161" s="3" t="s">
        <v>1860</v>
      </c>
      <c r="B161" s="3" t="s">
        <v>1861</v>
      </c>
      <c r="C161" s="3" t="s">
        <v>1862</v>
      </c>
      <c r="D161" s="3" t="s">
        <v>1863</v>
      </c>
      <c r="E161" s="3">
        <v>7634897504</v>
      </c>
      <c r="F161" s="3" t="s">
        <v>1864</v>
      </c>
      <c r="G161" s="4">
        <v>44139.652222222219</v>
      </c>
      <c r="H161" s="3" t="s">
        <v>48</v>
      </c>
      <c r="I161" s="3" t="s">
        <v>83</v>
      </c>
      <c r="K161" s="3" t="s">
        <v>389</v>
      </c>
      <c r="M161" s="3" t="s">
        <v>50</v>
      </c>
      <c r="O161" s="3" t="s">
        <v>51</v>
      </c>
      <c r="Q161" s="3" t="s">
        <v>87</v>
      </c>
      <c r="S161" s="3" t="s">
        <v>463</v>
      </c>
      <c r="T161" s="3" t="s">
        <v>1865</v>
      </c>
      <c r="U161" s="3" t="s">
        <v>477</v>
      </c>
      <c r="W161" s="3" t="s">
        <v>215</v>
      </c>
      <c r="Z161" s="3">
        <v>2</v>
      </c>
      <c r="AA161" s="3" t="s">
        <v>1866</v>
      </c>
      <c r="AB161" s="3" t="s">
        <v>61</v>
      </c>
      <c r="AD161" s="3" t="s">
        <v>72</v>
      </c>
      <c r="AG161" s="3" t="s">
        <v>146</v>
      </c>
      <c r="AH161" s="3" t="s">
        <v>1867</v>
      </c>
      <c r="AI161" s="3" t="s">
        <v>75</v>
      </c>
      <c r="AJ161" s="3" t="s">
        <v>75</v>
      </c>
      <c r="AK161" s="3" t="s">
        <v>75</v>
      </c>
      <c r="AL161" s="3" t="s">
        <v>76</v>
      </c>
      <c r="AM161" s="3" t="s">
        <v>101</v>
      </c>
      <c r="AN161" s="3" t="s">
        <v>100</v>
      </c>
      <c r="AO161" s="3" t="s">
        <v>75</v>
      </c>
      <c r="AP161" s="3" t="s">
        <v>76</v>
      </c>
      <c r="AT161" s="3" t="s">
        <v>1868</v>
      </c>
      <c r="AV161" s="3" t="s">
        <v>219</v>
      </c>
      <c r="AW161" s="3" t="s">
        <v>102</v>
      </c>
    </row>
    <row r="162" spans="1:50" x14ac:dyDescent="0.35">
      <c r="A162" s="3" t="s">
        <v>1869</v>
      </c>
      <c r="B162" s="3" t="s">
        <v>1870</v>
      </c>
      <c r="C162" s="3" t="s">
        <v>829</v>
      </c>
      <c r="D162" s="3" t="s">
        <v>1871</v>
      </c>
      <c r="F162" s="3" t="s">
        <v>1872</v>
      </c>
      <c r="G162" s="4">
        <v>44139.581747685188</v>
      </c>
      <c r="H162" s="3" t="s">
        <v>48</v>
      </c>
      <c r="I162" s="3" t="s">
        <v>403</v>
      </c>
      <c r="M162" s="3" t="s">
        <v>404</v>
      </c>
      <c r="O162" s="3" t="s">
        <v>1873</v>
      </c>
      <c r="Q162" s="3" t="s">
        <v>154</v>
      </c>
      <c r="S162" s="3" t="s">
        <v>112</v>
      </c>
      <c r="U162" s="3" t="s">
        <v>477</v>
      </c>
      <c r="W162" s="3" t="s">
        <v>98</v>
      </c>
      <c r="AB162" s="3" t="s">
        <v>61</v>
      </c>
      <c r="AD162" s="3" t="s">
        <v>176</v>
      </c>
      <c r="AF162" s="3" t="s">
        <v>1874</v>
      </c>
      <c r="AG162" s="3" t="s">
        <v>146</v>
      </c>
      <c r="AI162" s="3" t="s">
        <v>75</v>
      </c>
      <c r="AJ162" s="3" t="s">
        <v>100</v>
      </c>
      <c r="AK162" s="3" t="s">
        <v>75</v>
      </c>
      <c r="AL162" s="3" t="s">
        <v>75</v>
      </c>
      <c r="AM162" s="3" t="s">
        <v>75</v>
      </c>
      <c r="AN162" s="3" t="s">
        <v>100</v>
      </c>
      <c r="AO162" s="3" t="s">
        <v>100</v>
      </c>
      <c r="AP162" s="3" t="s">
        <v>100</v>
      </c>
      <c r="AT162" s="3" t="s">
        <v>1875</v>
      </c>
      <c r="AW162" s="3" t="s">
        <v>234</v>
      </c>
    </row>
    <row r="163" spans="1:50" x14ac:dyDescent="0.35">
      <c r="A163" s="3" t="s">
        <v>1876</v>
      </c>
      <c r="B163" s="3" t="s">
        <v>601</v>
      </c>
      <c r="C163" s="3" t="s">
        <v>1877</v>
      </c>
      <c r="D163" s="3" t="s">
        <v>1878</v>
      </c>
      <c r="F163" s="3" t="s">
        <v>1879</v>
      </c>
      <c r="G163" s="4">
        <v>44139.573877314811</v>
      </c>
      <c r="H163" s="3" t="s">
        <v>48</v>
      </c>
      <c r="I163" s="3" t="s">
        <v>1880</v>
      </c>
      <c r="M163" s="3" t="s">
        <v>37</v>
      </c>
      <c r="N163" s="3" t="s">
        <v>1881</v>
      </c>
      <c r="O163" s="3" t="s">
        <v>211</v>
      </c>
      <c r="Q163" s="3" t="s">
        <v>111</v>
      </c>
      <c r="S163" s="3" t="s">
        <v>1655</v>
      </c>
      <c r="T163" s="3" t="s">
        <v>1882</v>
      </c>
      <c r="U163" s="3" t="s">
        <v>1883</v>
      </c>
      <c r="W163" s="3" t="s">
        <v>98</v>
      </c>
      <c r="X163" s="3">
        <v>10</v>
      </c>
      <c r="Z163" s="3">
        <v>100</v>
      </c>
      <c r="AA163" s="3" t="s">
        <v>1884</v>
      </c>
      <c r="AB163" s="3" t="s">
        <v>61</v>
      </c>
      <c r="AD163" s="3" t="s">
        <v>72</v>
      </c>
      <c r="AF163" s="3" t="s">
        <v>1885</v>
      </c>
      <c r="AG163" s="3" t="s">
        <v>146</v>
      </c>
      <c r="AH163" s="3" t="s">
        <v>1886</v>
      </c>
      <c r="AI163" s="3" t="s">
        <v>75</v>
      </c>
      <c r="AJ163" s="3" t="s">
        <v>100</v>
      </c>
      <c r="AK163" s="3" t="s">
        <v>100</v>
      </c>
      <c r="AL163" s="3" t="s">
        <v>100</v>
      </c>
      <c r="AM163" s="3" t="s">
        <v>76</v>
      </c>
      <c r="AN163" s="3" t="s">
        <v>75</v>
      </c>
      <c r="AO163" s="3" t="s">
        <v>75</v>
      </c>
      <c r="AP163" s="3" t="s">
        <v>75</v>
      </c>
      <c r="AQ163" s="3" t="s">
        <v>101</v>
      </c>
      <c r="AS163" s="3" t="s">
        <v>1887</v>
      </c>
      <c r="AT163" s="3" t="s">
        <v>1888</v>
      </c>
      <c r="AU163" s="3" t="s">
        <v>1889</v>
      </c>
      <c r="AW163" s="3" t="s">
        <v>234</v>
      </c>
    </row>
    <row r="164" spans="1:50" x14ac:dyDescent="0.35">
      <c r="A164" s="3" t="s">
        <v>1890</v>
      </c>
      <c r="B164" s="3" t="s">
        <v>205</v>
      </c>
      <c r="C164" s="3" t="s">
        <v>1891</v>
      </c>
      <c r="D164" s="3" t="s">
        <v>120</v>
      </c>
      <c r="E164" s="3">
        <v>6515288091</v>
      </c>
      <c r="F164" s="3" t="s">
        <v>1892</v>
      </c>
      <c r="G164" s="4">
        <v>44139.554189814815</v>
      </c>
      <c r="H164" s="3" t="s">
        <v>61</v>
      </c>
      <c r="I164" s="3" t="s">
        <v>83</v>
      </c>
      <c r="K164" s="3" t="s">
        <v>271</v>
      </c>
      <c r="M164" s="3" t="s">
        <v>85</v>
      </c>
      <c r="O164" s="3" t="s">
        <v>187</v>
      </c>
      <c r="Q164" s="3" t="s">
        <v>273</v>
      </c>
      <c r="S164" s="3" t="s">
        <v>746</v>
      </c>
      <c r="U164" s="3" t="s">
        <v>54</v>
      </c>
      <c r="W164" s="3" t="s">
        <v>215</v>
      </c>
      <c r="X164" s="3">
        <v>15</v>
      </c>
      <c r="Y164" s="3">
        <v>120</v>
      </c>
      <c r="Z164" s="3">
        <v>300</v>
      </c>
      <c r="AA164" s="3" t="s">
        <v>1893</v>
      </c>
      <c r="AB164" s="3" t="s">
        <v>61</v>
      </c>
      <c r="AD164" s="3" t="s">
        <v>72</v>
      </c>
      <c r="AF164" s="3" t="s">
        <v>1894</v>
      </c>
      <c r="AG164" s="3" t="s">
        <v>146</v>
      </c>
      <c r="AI164" s="3" t="s">
        <v>76</v>
      </c>
      <c r="AJ164" s="3" t="s">
        <v>76</v>
      </c>
      <c r="AK164" s="3" t="s">
        <v>75</v>
      </c>
      <c r="AL164" s="3" t="s">
        <v>75</v>
      </c>
      <c r="AM164" s="3" t="s">
        <v>101</v>
      </c>
      <c r="AN164" s="3" t="s">
        <v>75</v>
      </c>
      <c r="AO164" s="3" t="s">
        <v>100</v>
      </c>
      <c r="AP164" s="3" t="s">
        <v>75</v>
      </c>
      <c r="AS164" s="3" t="s">
        <v>1895</v>
      </c>
      <c r="AT164" s="3" t="s">
        <v>1896</v>
      </c>
      <c r="AV164" s="3" t="s">
        <v>397</v>
      </c>
      <c r="AX164" s="3" t="s">
        <v>61</v>
      </c>
    </row>
    <row r="165" spans="1:50" x14ac:dyDescent="0.35">
      <c r="A165" s="3" t="s">
        <v>1078</v>
      </c>
      <c r="B165" s="3" t="s">
        <v>1833</v>
      </c>
      <c r="C165" s="3" t="s">
        <v>1897</v>
      </c>
      <c r="D165" s="3" t="s">
        <v>1321</v>
      </c>
      <c r="F165" s="3" t="s">
        <v>1898</v>
      </c>
      <c r="G165" s="4">
        <v>44139.524988425925</v>
      </c>
      <c r="H165" s="3" t="s">
        <v>48</v>
      </c>
      <c r="I165" s="3" t="s">
        <v>83</v>
      </c>
      <c r="K165" s="3" t="s">
        <v>271</v>
      </c>
      <c r="M165" s="3" t="s">
        <v>109</v>
      </c>
      <c r="O165" s="3" t="s">
        <v>1899</v>
      </c>
      <c r="Q165" s="3" t="s">
        <v>273</v>
      </c>
      <c r="S165" s="3" t="s">
        <v>112</v>
      </c>
      <c r="T165" s="3" t="s">
        <v>1900</v>
      </c>
      <c r="U165" s="3" t="s">
        <v>812</v>
      </c>
      <c r="W165" s="3" t="s">
        <v>1746</v>
      </c>
      <c r="X165" s="3" t="s">
        <v>1901</v>
      </c>
      <c r="Z165" s="3" t="s">
        <v>1902</v>
      </c>
      <c r="AA165" s="3" t="s">
        <v>1903</v>
      </c>
      <c r="AB165" s="3" t="s">
        <v>48</v>
      </c>
      <c r="AC165" s="3" t="s">
        <v>1904</v>
      </c>
      <c r="AD165" s="3" t="s">
        <v>72</v>
      </c>
      <c r="AE165" s="3" t="s">
        <v>72</v>
      </c>
      <c r="AF165" s="3" t="s">
        <v>1905</v>
      </c>
      <c r="AG165" s="3" t="s">
        <v>73</v>
      </c>
      <c r="AH165" s="3" t="s">
        <v>1906</v>
      </c>
      <c r="AI165" s="3" t="s">
        <v>75</v>
      </c>
      <c r="AJ165" s="3" t="s">
        <v>100</v>
      </c>
      <c r="AK165" s="3" t="s">
        <v>75</v>
      </c>
      <c r="AL165" s="3" t="s">
        <v>101</v>
      </c>
      <c r="AM165" s="3" t="s">
        <v>76</v>
      </c>
      <c r="AN165" s="3" t="s">
        <v>75</v>
      </c>
      <c r="AO165" s="3" t="s">
        <v>75</v>
      </c>
      <c r="AP165" s="3" t="s">
        <v>76</v>
      </c>
      <c r="AS165" s="3" t="s">
        <v>1907</v>
      </c>
      <c r="AT165" s="3" t="s">
        <v>1908</v>
      </c>
      <c r="AW165" s="3" t="s">
        <v>234</v>
      </c>
    </row>
    <row r="166" spans="1:50" x14ac:dyDescent="0.35">
      <c r="A166" s="3" t="s">
        <v>1909</v>
      </c>
      <c r="B166" s="3" t="s">
        <v>304</v>
      </c>
      <c r="C166" s="3" t="s">
        <v>1910</v>
      </c>
      <c r="D166" s="3" t="s">
        <v>223</v>
      </c>
      <c r="E166" s="3">
        <v>5073568558</v>
      </c>
      <c r="F166" s="3" t="s">
        <v>1911</v>
      </c>
      <c r="G166" s="4">
        <v>44139.491296296299</v>
      </c>
      <c r="H166" s="3" t="s">
        <v>61</v>
      </c>
      <c r="I166" s="3" t="s">
        <v>83</v>
      </c>
      <c r="K166" s="3" t="s">
        <v>1912</v>
      </c>
      <c r="M166" s="3" t="s">
        <v>109</v>
      </c>
      <c r="O166" s="3" t="s">
        <v>309</v>
      </c>
      <c r="Q166" s="3" t="s">
        <v>64</v>
      </c>
      <c r="S166" s="3" t="s">
        <v>1913</v>
      </c>
      <c r="U166" s="3" t="s">
        <v>113</v>
      </c>
      <c r="W166" s="3" t="s">
        <v>504</v>
      </c>
      <c r="AB166" s="3" t="s">
        <v>61</v>
      </c>
      <c r="AD166" s="3" t="s">
        <v>176</v>
      </c>
      <c r="AG166" s="3" t="s">
        <v>146</v>
      </c>
      <c r="AI166" s="3" t="s">
        <v>75</v>
      </c>
      <c r="AJ166" s="3" t="s">
        <v>75</v>
      </c>
      <c r="AK166" s="3" t="s">
        <v>75</v>
      </c>
      <c r="AL166" s="3" t="s">
        <v>76</v>
      </c>
      <c r="AM166" s="3" t="s">
        <v>76</v>
      </c>
      <c r="AN166" s="3" t="s">
        <v>101</v>
      </c>
      <c r="AO166" s="3" t="s">
        <v>101</v>
      </c>
      <c r="AP166" s="3" t="s">
        <v>76</v>
      </c>
      <c r="AQ166" s="3" t="s">
        <v>101</v>
      </c>
      <c r="AX166" s="3" t="s">
        <v>61</v>
      </c>
    </row>
    <row r="167" spans="1:50" x14ac:dyDescent="0.35">
      <c r="A167" s="3" t="s">
        <v>1914</v>
      </c>
      <c r="B167" s="3" t="s">
        <v>1915</v>
      </c>
      <c r="C167" s="3" t="s">
        <v>1916</v>
      </c>
      <c r="D167" s="3" t="s">
        <v>1917</v>
      </c>
      <c r="E167" s="3">
        <v>2034885693</v>
      </c>
      <c r="F167" s="3" t="s">
        <v>1918</v>
      </c>
      <c r="G167" s="4">
        <v>44139.464884259258</v>
      </c>
      <c r="H167" s="3" t="s">
        <v>48</v>
      </c>
      <c r="I167" s="3" t="s">
        <v>1742</v>
      </c>
      <c r="M167" s="3" t="s">
        <v>37</v>
      </c>
      <c r="N167" s="3" t="s">
        <v>1919</v>
      </c>
      <c r="O167" s="3" t="s">
        <v>1920</v>
      </c>
      <c r="Q167" s="3" t="s">
        <v>87</v>
      </c>
      <c r="S167" s="3" t="s">
        <v>463</v>
      </c>
      <c r="U167" s="3" t="s">
        <v>275</v>
      </c>
      <c r="W167" s="3" t="s">
        <v>245</v>
      </c>
      <c r="Y167" s="3">
        <v>10</v>
      </c>
      <c r="Z167" s="3" t="s">
        <v>1921</v>
      </c>
      <c r="AA167" s="3" t="s">
        <v>1922</v>
      </c>
      <c r="AB167" s="3" t="s">
        <v>48</v>
      </c>
      <c r="AC167" s="3" t="s">
        <v>1923</v>
      </c>
      <c r="AD167" s="3" t="s">
        <v>176</v>
      </c>
      <c r="AE167" s="3" t="s">
        <v>176</v>
      </c>
      <c r="AF167" s="3" t="s">
        <v>1924</v>
      </c>
      <c r="AG167" s="3" t="s">
        <v>146</v>
      </c>
      <c r="AH167" s="3" t="s">
        <v>1925</v>
      </c>
      <c r="AI167" s="3" t="s">
        <v>75</v>
      </c>
      <c r="AJ167" s="3" t="s">
        <v>75</v>
      </c>
      <c r="AK167" s="3" t="s">
        <v>75</v>
      </c>
      <c r="AL167" s="3" t="s">
        <v>75</v>
      </c>
      <c r="AM167" s="3" t="s">
        <v>101</v>
      </c>
      <c r="AN167" s="3" t="s">
        <v>75</v>
      </c>
      <c r="AO167" s="3" t="s">
        <v>75</v>
      </c>
      <c r="AP167" s="3" t="s">
        <v>75</v>
      </c>
      <c r="AS167" s="3" t="s">
        <v>1926</v>
      </c>
      <c r="AT167" s="3" t="s">
        <v>1927</v>
      </c>
      <c r="AU167" s="3" t="s">
        <v>1928</v>
      </c>
      <c r="AW167" s="3" t="s">
        <v>234</v>
      </c>
    </row>
    <row r="168" spans="1:50" x14ac:dyDescent="0.35">
      <c r="A168" s="3" t="s">
        <v>1929</v>
      </c>
      <c r="B168" s="3" t="s">
        <v>1930</v>
      </c>
      <c r="C168" s="3" t="s">
        <v>1931</v>
      </c>
      <c r="D168" s="3" t="s">
        <v>1932</v>
      </c>
      <c r="E168" s="3" t="s">
        <v>1933</v>
      </c>
      <c r="F168" s="3" t="s">
        <v>1934</v>
      </c>
      <c r="G168" s="4">
        <v>44139.452349537038</v>
      </c>
      <c r="H168" s="3" t="s">
        <v>48</v>
      </c>
      <c r="I168" s="3" t="s">
        <v>1935</v>
      </c>
      <c r="M168" s="3" t="s">
        <v>1936</v>
      </c>
      <c r="O168" s="3" t="s">
        <v>441</v>
      </c>
      <c r="Q168" s="3" t="s">
        <v>124</v>
      </c>
      <c r="S168" s="3" t="s">
        <v>112</v>
      </c>
      <c r="T168" s="3" t="s">
        <v>1937</v>
      </c>
      <c r="U168" s="3" t="s">
        <v>791</v>
      </c>
      <c r="W168" s="3" t="s">
        <v>20</v>
      </c>
      <c r="Z168" s="3">
        <v>6</v>
      </c>
      <c r="AA168" s="3" t="s">
        <v>1938</v>
      </c>
      <c r="AB168" s="3" t="s">
        <v>61</v>
      </c>
      <c r="AD168" s="3" t="s">
        <v>99</v>
      </c>
      <c r="AF168" s="3" t="s">
        <v>1939</v>
      </c>
      <c r="AG168" s="3" t="s">
        <v>146</v>
      </c>
      <c r="AI168" s="3" t="s">
        <v>75</v>
      </c>
      <c r="AJ168" s="3" t="s">
        <v>100</v>
      </c>
      <c r="AK168" s="3" t="s">
        <v>75</v>
      </c>
      <c r="AL168" s="3" t="s">
        <v>76</v>
      </c>
      <c r="AM168" s="3" t="s">
        <v>75</v>
      </c>
      <c r="AN168" s="3" t="s">
        <v>75</v>
      </c>
      <c r="AO168" s="3" t="s">
        <v>101</v>
      </c>
      <c r="AP168" s="3" t="s">
        <v>76</v>
      </c>
      <c r="AS168" s="3" t="s">
        <v>1940</v>
      </c>
      <c r="AT168" s="3" t="s">
        <v>1941</v>
      </c>
    </row>
    <row r="169" spans="1:50" x14ac:dyDescent="0.35">
      <c r="A169" s="3" t="s">
        <v>1942</v>
      </c>
      <c r="B169" s="3" t="s">
        <v>1943</v>
      </c>
      <c r="C169" s="3" t="s">
        <v>1944</v>
      </c>
      <c r="D169" s="3" t="s">
        <v>1945</v>
      </c>
      <c r="E169" s="3">
        <v>2072884703</v>
      </c>
      <c r="F169" s="3" t="s">
        <v>1946</v>
      </c>
      <c r="G169" s="4">
        <v>44139.447395833333</v>
      </c>
      <c r="H169" s="3" t="s">
        <v>48</v>
      </c>
      <c r="I169" s="3" t="s">
        <v>1947</v>
      </c>
      <c r="M169" s="3" t="s">
        <v>85</v>
      </c>
      <c r="O169" s="3" t="s">
        <v>1948</v>
      </c>
      <c r="Q169" s="3" t="s">
        <v>124</v>
      </c>
      <c r="S169" s="3" t="s">
        <v>463</v>
      </c>
      <c r="T169" s="3" t="s">
        <v>1949</v>
      </c>
      <c r="U169" s="3" t="s">
        <v>695</v>
      </c>
      <c r="W169" s="3" t="s">
        <v>245</v>
      </c>
      <c r="Y169" s="3">
        <v>2</v>
      </c>
      <c r="Z169" s="3">
        <v>10</v>
      </c>
      <c r="AA169" s="3" t="s">
        <v>1950</v>
      </c>
      <c r="AB169" s="3" t="s">
        <v>61</v>
      </c>
      <c r="AD169" s="3" t="s">
        <v>99</v>
      </c>
      <c r="AF169" s="3" t="s">
        <v>1951</v>
      </c>
      <c r="AG169" s="3" t="s">
        <v>195</v>
      </c>
      <c r="AH169" s="3" t="s">
        <v>1952</v>
      </c>
      <c r="AI169" s="3" t="s">
        <v>75</v>
      </c>
      <c r="AJ169" s="3" t="s">
        <v>75</v>
      </c>
      <c r="AK169" s="3" t="s">
        <v>100</v>
      </c>
      <c r="AL169" s="3" t="s">
        <v>101</v>
      </c>
      <c r="AM169" s="3" t="s">
        <v>101</v>
      </c>
      <c r="AN169" s="3" t="s">
        <v>75</v>
      </c>
      <c r="AO169" s="3" t="s">
        <v>76</v>
      </c>
      <c r="AP169" s="3" t="s">
        <v>76</v>
      </c>
      <c r="AR169" s="3" t="s">
        <v>1953</v>
      </c>
      <c r="AS169" s="3" t="s">
        <v>1954</v>
      </c>
      <c r="AT169" s="3" t="s">
        <v>1955</v>
      </c>
      <c r="AU169" s="3" t="s">
        <v>1956</v>
      </c>
      <c r="AW169" s="3" t="s">
        <v>234</v>
      </c>
    </row>
    <row r="170" spans="1:50" x14ac:dyDescent="0.35">
      <c r="A170" s="3" t="s">
        <v>1957</v>
      </c>
      <c r="B170" s="3" t="s">
        <v>1958</v>
      </c>
      <c r="C170" s="3" t="s">
        <v>1959</v>
      </c>
      <c r="D170" s="3" t="s">
        <v>1960</v>
      </c>
      <c r="E170" s="3">
        <v>6202250186</v>
      </c>
      <c r="F170" s="3" t="s">
        <v>1961</v>
      </c>
      <c r="G170" s="4">
        <v>44139.402939814812</v>
      </c>
      <c r="H170" s="3" t="s">
        <v>48</v>
      </c>
      <c r="I170" s="3" t="s">
        <v>1962</v>
      </c>
      <c r="M170" s="3" t="s">
        <v>404</v>
      </c>
      <c r="O170" s="3" t="s">
        <v>441</v>
      </c>
      <c r="Q170" s="3" t="s">
        <v>124</v>
      </c>
      <c r="S170" s="3" t="s">
        <v>1963</v>
      </c>
      <c r="T170" s="3" t="s">
        <v>1964</v>
      </c>
      <c r="U170" s="3" t="s">
        <v>89</v>
      </c>
      <c r="W170" s="3" t="s">
        <v>18</v>
      </c>
      <c r="X170" s="3" t="s">
        <v>1965</v>
      </c>
      <c r="AA170" s="3" t="s">
        <v>1966</v>
      </c>
      <c r="AB170" s="3" t="s">
        <v>61</v>
      </c>
      <c r="AD170" s="3" t="s">
        <v>99</v>
      </c>
      <c r="AF170" s="3" t="s">
        <v>1967</v>
      </c>
      <c r="AG170" s="3" t="s">
        <v>146</v>
      </c>
      <c r="AH170" s="3" t="s">
        <v>1968</v>
      </c>
      <c r="AI170" s="3" t="s">
        <v>100</v>
      </c>
      <c r="AJ170" s="3" t="s">
        <v>100</v>
      </c>
      <c r="AK170" s="3" t="s">
        <v>100</v>
      </c>
      <c r="AL170" s="3" t="s">
        <v>100</v>
      </c>
      <c r="AM170" s="3" t="s">
        <v>76</v>
      </c>
      <c r="AN170" s="3" t="s">
        <v>75</v>
      </c>
      <c r="AO170" s="3" t="s">
        <v>75</v>
      </c>
      <c r="AP170" s="3" t="s">
        <v>75</v>
      </c>
      <c r="AS170" s="3" t="s">
        <v>1969</v>
      </c>
      <c r="AT170" s="3" t="s">
        <v>1970</v>
      </c>
      <c r="AW170" s="3" t="s">
        <v>234</v>
      </c>
    </row>
    <row r="171" spans="1:50" x14ac:dyDescent="0.35">
      <c r="A171" s="3" t="s">
        <v>1971</v>
      </c>
      <c r="B171" s="3" t="s">
        <v>57</v>
      </c>
      <c r="C171" s="3" t="s">
        <v>1972</v>
      </c>
      <c r="E171" s="3">
        <v>4014684064</v>
      </c>
      <c r="F171" s="3" t="s">
        <v>1973</v>
      </c>
      <c r="G171" s="4">
        <v>44139.303553240738</v>
      </c>
      <c r="H171" s="3" t="s">
        <v>48</v>
      </c>
      <c r="I171" s="3" t="s">
        <v>1606</v>
      </c>
      <c r="M171" s="3" t="s">
        <v>50</v>
      </c>
      <c r="O171" s="3" t="s">
        <v>1974</v>
      </c>
      <c r="Q171" s="3" t="s">
        <v>273</v>
      </c>
      <c r="S171" s="3" t="s">
        <v>1412</v>
      </c>
      <c r="U171" s="3" t="s">
        <v>89</v>
      </c>
      <c r="W171" s="3" t="s">
        <v>245</v>
      </c>
      <c r="Y171" s="3" t="s">
        <v>1975</v>
      </c>
      <c r="Z171" s="3" t="s">
        <v>1976</v>
      </c>
      <c r="AB171" s="3" t="s">
        <v>61</v>
      </c>
      <c r="AD171" s="3" t="s">
        <v>99</v>
      </c>
      <c r="AF171" s="3" t="s">
        <v>1977</v>
      </c>
      <c r="AG171" s="3" t="s">
        <v>195</v>
      </c>
      <c r="AI171" s="3" t="s">
        <v>75</v>
      </c>
      <c r="AJ171" s="3" t="s">
        <v>75</v>
      </c>
      <c r="AK171" s="3" t="s">
        <v>75</v>
      </c>
      <c r="AL171" s="3" t="s">
        <v>76</v>
      </c>
      <c r="AM171" s="3" t="s">
        <v>75</v>
      </c>
      <c r="AN171" s="3" t="s">
        <v>75</v>
      </c>
      <c r="AP171" s="3" t="s">
        <v>76</v>
      </c>
      <c r="AS171" s="3" t="s">
        <v>1978</v>
      </c>
      <c r="AT171" s="3" t="s">
        <v>1979</v>
      </c>
    </row>
    <row r="172" spans="1:50" x14ac:dyDescent="0.35">
      <c r="A172" s="3" t="s">
        <v>1980</v>
      </c>
      <c r="B172" s="3" t="s">
        <v>565</v>
      </c>
      <c r="C172" s="3" t="s">
        <v>1981</v>
      </c>
      <c r="D172" s="3" t="s">
        <v>1982</v>
      </c>
      <c r="E172" s="3">
        <v>3307597921</v>
      </c>
      <c r="F172" s="3" t="s">
        <v>1983</v>
      </c>
      <c r="G172" s="4">
        <v>44139.256793981483</v>
      </c>
      <c r="H172" s="3" t="s">
        <v>48</v>
      </c>
      <c r="I172" s="3" t="s">
        <v>1984</v>
      </c>
      <c r="M172" s="3" t="s">
        <v>1985</v>
      </c>
      <c r="N172" s="3" t="s">
        <v>1986</v>
      </c>
      <c r="O172" s="3" t="s">
        <v>1852</v>
      </c>
      <c r="P172" s="3" t="s">
        <v>1987</v>
      </c>
      <c r="Q172" s="3" t="s">
        <v>52</v>
      </c>
      <c r="S172" s="3" t="s">
        <v>155</v>
      </c>
      <c r="T172" s="3" t="s">
        <v>112</v>
      </c>
      <c r="U172" s="3" t="s">
        <v>1988</v>
      </c>
      <c r="W172" s="3" t="s">
        <v>1989</v>
      </c>
      <c r="X172" s="3">
        <v>54</v>
      </c>
      <c r="Y172" s="3">
        <v>54</v>
      </c>
      <c r="AA172" s="3" t="s">
        <v>1990</v>
      </c>
      <c r="AB172" s="3" t="s">
        <v>61</v>
      </c>
      <c r="AD172" s="3" t="s">
        <v>176</v>
      </c>
      <c r="AF172" s="3" t="s">
        <v>1991</v>
      </c>
      <c r="AG172" s="3" t="s">
        <v>73</v>
      </c>
      <c r="AH172" s="3" t="s">
        <v>1992</v>
      </c>
      <c r="AI172" s="3" t="s">
        <v>75</v>
      </c>
      <c r="AJ172" s="3" t="s">
        <v>100</v>
      </c>
      <c r="AK172" s="3" t="s">
        <v>100</v>
      </c>
      <c r="AL172" s="3" t="s">
        <v>75</v>
      </c>
      <c r="AM172" s="3" t="s">
        <v>75</v>
      </c>
      <c r="AN172" s="3" t="s">
        <v>100</v>
      </c>
      <c r="AO172" s="3" t="s">
        <v>75</v>
      </c>
      <c r="AP172" s="3" t="s">
        <v>100</v>
      </c>
      <c r="AS172" s="3" t="s">
        <v>1993</v>
      </c>
      <c r="AT172" s="3" t="s">
        <v>1994</v>
      </c>
      <c r="AW172" s="3" t="s">
        <v>134</v>
      </c>
    </row>
    <row r="173" spans="1:50" x14ac:dyDescent="0.35">
      <c r="A173" s="3" t="s">
        <v>1995</v>
      </c>
      <c r="B173" s="3" t="s">
        <v>1996</v>
      </c>
      <c r="C173" s="3" t="s">
        <v>1997</v>
      </c>
      <c r="D173" s="3" t="s">
        <v>1627</v>
      </c>
      <c r="E173" s="3">
        <v>6512988918</v>
      </c>
      <c r="F173" s="3" t="s">
        <v>1998</v>
      </c>
      <c r="G173" s="4">
        <v>44138.929282407407</v>
      </c>
      <c r="H173" s="3" t="s">
        <v>48</v>
      </c>
      <c r="I173" s="3" t="s">
        <v>83</v>
      </c>
      <c r="K173" s="3" t="s">
        <v>1999</v>
      </c>
      <c r="M173" s="3" t="s">
        <v>50</v>
      </c>
      <c r="O173" s="3" t="s">
        <v>2000</v>
      </c>
      <c r="Q173" s="3" t="s">
        <v>111</v>
      </c>
      <c r="S173" s="3" t="s">
        <v>112</v>
      </c>
      <c r="T173" s="3" t="s">
        <v>2001</v>
      </c>
      <c r="U173" s="3" t="s">
        <v>2002</v>
      </c>
      <c r="W173" s="3" t="s">
        <v>55</v>
      </c>
      <c r="X173" s="3">
        <v>700</v>
      </c>
      <c r="Y173" s="3">
        <v>750</v>
      </c>
      <c r="Z173" s="3">
        <v>5000</v>
      </c>
      <c r="AA173" s="3" t="s">
        <v>2003</v>
      </c>
      <c r="AB173" s="3" t="s">
        <v>61</v>
      </c>
      <c r="AD173" s="3" t="s">
        <v>193</v>
      </c>
      <c r="AF173" s="3" t="s">
        <v>2004</v>
      </c>
      <c r="AG173" s="3" t="s">
        <v>146</v>
      </c>
      <c r="AH173" s="3" t="s">
        <v>2005</v>
      </c>
      <c r="AI173" s="3" t="s">
        <v>75</v>
      </c>
      <c r="AJ173" s="3" t="s">
        <v>75</v>
      </c>
      <c r="AK173" s="3" t="s">
        <v>100</v>
      </c>
      <c r="AL173" s="3" t="s">
        <v>75</v>
      </c>
      <c r="AM173" s="3" t="s">
        <v>75</v>
      </c>
      <c r="AN173" s="3" t="s">
        <v>76</v>
      </c>
      <c r="AO173" s="3" t="s">
        <v>76</v>
      </c>
      <c r="AP173" s="3" t="s">
        <v>75</v>
      </c>
      <c r="AS173" s="3" t="s">
        <v>2006</v>
      </c>
      <c r="AT173" s="3" t="s">
        <v>2007</v>
      </c>
      <c r="AU173" s="3" t="s">
        <v>2008</v>
      </c>
      <c r="AW173" s="3" t="s">
        <v>234</v>
      </c>
    </row>
    <row r="174" spans="1:50" x14ac:dyDescent="0.35">
      <c r="A174" s="3" t="s">
        <v>2009</v>
      </c>
      <c r="B174" s="3" t="s">
        <v>2010</v>
      </c>
      <c r="C174" s="3" t="s">
        <v>2011</v>
      </c>
      <c r="D174" s="3" t="s">
        <v>306</v>
      </c>
      <c r="E174" s="3">
        <v>5078954047</v>
      </c>
      <c r="F174" s="3" t="s">
        <v>2012</v>
      </c>
      <c r="G174" s="4">
        <v>44138.743298611109</v>
      </c>
      <c r="H174" s="3" t="s">
        <v>61</v>
      </c>
      <c r="I174" s="3" t="s">
        <v>83</v>
      </c>
      <c r="K174" s="3" t="s">
        <v>2013</v>
      </c>
      <c r="M174" s="3" t="s">
        <v>109</v>
      </c>
      <c r="O174" s="3" t="s">
        <v>2014</v>
      </c>
      <c r="Q174" s="3" t="s">
        <v>64</v>
      </c>
      <c r="S174" s="3" t="s">
        <v>2015</v>
      </c>
      <c r="T174" s="3" t="s">
        <v>2016</v>
      </c>
      <c r="U174" s="3" t="s">
        <v>157</v>
      </c>
      <c r="W174" s="3" t="s">
        <v>18</v>
      </c>
      <c r="X174" s="3" t="s">
        <v>2017</v>
      </c>
      <c r="AA174" s="3" t="s">
        <v>2018</v>
      </c>
      <c r="AB174" s="3" t="s">
        <v>61</v>
      </c>
      <c r="AD174" s="3" t="s">
        <v>72</v>
      </c>
      <c r="AF174" s="3" t="s">
        <v>2019</v>
      </c>
      <c r="AG174" s="3" t="s">
        <v>146</v>
      </c>
      <c r="AI174" s="3" t="s">
        <v>100</v>
      </c>
      <c r="AJ174" s="3" t="s">
        <v>100</v>
      </c>
      <c r="AK174" s="3" t="s">
        <v>100</v>
      </c>
      <c r="AL174" s="3" t="s">
        <v>76</v>
      </c>
      <c r="AM174" s="3" t="s">
        <v>76</v>
      </c>
      <c r="AN174" s="3" t="s">
        <v>76</v>
      </c>
      <c r="AO174" s="3" t="s">
        <v>76</v>
      </c>
      <c r="AP174" s="3" t="s">
        <v>76</v>
      </c>
      <c r="AQ174" s="3" t="s">
        <v>100</v>
      </c>
      <c r="AR174" s="3" t="s">
        <v>2020</v>
      </c>
      <c r="AS174" s="3" t="s">
        <v>2021</v>
      </c>
      <c r="AT174" s="3" t="s">
        <v>2022</v>
      </c>
      <c r="AV174" s="3" t="s">
        <v>1431</v>
      </c>
      <c r="AW174" s="3" t="s">
        <v>384</v>
      </c>
      <c r="AX174" s="3" t="s">
        <v>48</v>
      </c>
    </row>
    <row r="175" spans="1:50" x14ac:dyDescent="0.35">
      <c r="A175" s="3" t="s">
        <v>2023</v>
      </c>
      <c r="B175" s="3" t="s">
        <v>2024</v>
      </c>
      <c r="C175" s="3" t="s">
        <v>2025</v>
      </c>
      <c r="D175" s="3" t="s">
        <v>120</v>
      </c>
      <c r="E175" s="3" t="s">
        <v>2026</v>
      </c>
      <c r="F175" s="3" t="s">
        <v>2027</v>
      </c>
      <c r="G175" s="4">
        <v>44138.691469907404</v>
      </c>
      <c r="H175" s="3" t="s">
        <v>61</v>
      </c>
      <c r="I175" s="3" t="s">
        <v>83</v>
      </c>
      <c r="K175" s="3" t="s">
        <v>2028</v>
      </c>
      <c r="M175" s="3" t="s">
        <v>109</v>
      </c>
      <c r="O175" s="3" t="s">
        <v>833</v>
      </c>
      <c r="Q175" s="3" t="s">
        <v>124</v>
      </c>
      <c r="S175" s="3" t="s">
        <v>155</v>
      </c>
      <c r="U175" s="3" t="s">
        <v>54</v>
      </c>
      <c r="W175" s="3" t="s">
        <v>55</v>
      </c>
      <c r="X175" s="3" t="s">
        <v>2029</v>
      </c>
      <c r="Y175" s="3" t="s">
        <v>2029</v>
      </c>
      <c r="Z175" s="3">
        <v>75</v>
      </c>
      <c r="AA175" s="3" t="s">
        <v>2030</v>
      </c>
      <c r="AB175" s="3" t="s">
        <v>61</v>
      </c>
      <c r="AD175" s="3" t="s">
        <v>193</v>
      </c>
      <c r="AF175" s="3" t="s">
        <v>2031</v>
      </c>
      <c r="AG175" s="3" t="s">
        <v>73</v>
      </c>
      <c r="AH175" s="3" t="s">
        <v>2032</v>
      </c>
      <c r="AI175" s="3" t="s">
        <v>100</v>
      </c>
      <c r="AJ175" s="3" t="s">
        <v>100</v>
      </c>
      <c r="AK175" s="3" t="s">
        <v>100</v>
      </c>
      <c r="AL175" s="3" t="s">
        <v>100</v>
      </c>
      <c r="AM175" s="3" t="s">
        <v>100</v>
      </c>
      <c r="AN175" s="3" t="s">
        <v>75</v>
      </c>
      <c r="AO175" s="3" t="s">
        <v>100</v>
      </c>
      <c r="AP175" s="3" t="s">
        <v>100</v>
      </c>
      <c r="AS175" s="3" t="s">
        <v>2033</v>
      </c>
      <c r="AT175" s="3" t="s">
        <v>2034</v>
      </c>
      <c r="AV175" s="3" t="s">
        <v>164</v>
      </c>
      <c r="AW175" s="3" t="s">
        <v>165</v>
      </c>
      <c r="AX175" s="3" t="s">
        <v>48</v>
      </c>
    </row>
    <row r="176" spans="1:50" x14ac:dyDescent="0.35">
      <c r="A176" s="3" t="s">
        <v>2035</v>
      </c>
      <c r="B176" s="3" t="s">
        <v>2036</v>
      </c>
      <c r="C176" s="3" t="s">
        <v>2037</v>
      </c>
      <c r="D176" s="3" t="s">
        <v>2038</v>
      </c>
      <c r="E176" s="3">
        <v>2182288552</v>
      </c>
      <c r="F176" s="3" t="s">
        <v>2039</v>
      </c>
      <c r="G176" s="4">
        <v>44138.662939814814</v>
      </c>
      <c r="H176" s="3" t="s">
        <v>61</v>
      </c>
      <c r="I176" s="3" t="s">
        <v>83</v>
      </c>
      <c r="K176" s="3" t="s">
        <v>308</v>
      </c>
      <c r="M176" s="3" t="s">
        <v>50</v>
      </c>
      <c r="O176" s="3" t="s">
        <v>96</v>
      </c>
      <c r="Q176" s="3" t="s">
        <v>124</v>
      </c>
      <c r="S176" s="3" t="s">
        <v>2040</v>
      </c>
      <c r="U176" s="3" t="s">
        <v>1017</v>
      </c>
      <c r="W176" s="3" t="s">
        <v>543</v>
      </c>
      <c r="AA176" s="3" t="s">
        <v>2041</v>
      </c>
      <c r="AB176" s="3" t="s">
        <v>48</v>
      </c>
      <c r="AC176" s="3" t="s">
        <v>2042</v>
      </c>
      <c r="AD176" s="3" t="s">
        <v>193</v>
      </c>
      <c r="AE176" s="3" t="s">
        <v>176</v>
      </c>
      <c r="AG176" s="3" t="s">
        <v>73</v>
      </c>
      <c r="AH176" s="3" t="s">
        <v>2043</v>
      </c>
      <c r="AI176" s="3" t="s">
        <v>75</v>
      </c>
      <c r="AJ176" s="3" t="s">
        <v>100</v>
      </c>
      <c r="AK176" s="3" t="s">
        <v>100</v>
      </c>
      <c r="AL176" s="3" t="s">
        <v>75</v>
      </c>
      <c r="AM176" s="3" t="s">
        <v>75</v>
      </c>
      <c r="AN176" s="3" t="s">
        <v>75</v>
      </c>
      <c r="AO176" s="3" t="s">
        <v>100</v>
      </c>
      <c r="AP176" s="3" t="s">
        <v>75</v>
      </c>
      <c r="AQ176" s="3" t="s">
        <v>101</v>
      </c>
      <c r="AT176" s="3" t="s">
        <v>2044</v>
      </c>
      <c r="AX176" s="3" t="s">
        <v>61</v>
      </c>
    </row>
    <row r="177" spans="1:50" x14ac:dyDescent="0.35">
      <c r="A177" s="3" t="s">
        <v>2045</v>
      </c>
      <c r="B177" s="3" t="s">
        <v>2046</v>
      </c>
      <c r="C177" s="3" t="s">
        <v>1456</v>
      </c>
      <c r="D177" s="3" t="s">
        <v>2047</v>
      </c>
      <c r="E177" s="3">
        <v>6513794222</v>
      </c>
      <c r="F177" s="3" t="s">
        <v>2048</v>
      </c>
      <c r="G177" s="4">
        <v>44138.656006944446</v>
      </c>
      <c r="H177" s="3" t="s">
        <v>48</v>
      </c>
      <c r="I177" s="3" t="s">
        <v>83</v>
      </c>
      <c r="K177" s="3" t="s">
        <v>37</v>
      </c>
      <c r="L177" s="3" t="s">
        <v>2049</v>
      </c>
      <c r="M177" s="3" t="s">
        <v>50</v>
      </c>
      <c r="O177" s="3" t="s">
        <v>1743</v>
      </c>
      <c r="P177" s="3" t="s">
        <v>2050</v>
      </c>
      <c r="Q177" s="3" t="s">
        <v>1109</v>
      </c>
      <c r="R177" s="3" t="s">
        <v>2051</v>
      </c>
      <c r="S177" s="3" t="s">
        <v>2052</v>
      </c>
      <c r="T177" s="3" t="s">
        <v>2053</v>
      </c>
      <c r="U177" s="3" t="s">
        <v>157</v>
      </c>
      <c r="W177" s="3" t="s">
        <v>543</v>
      </c>
      <c r="AA177" s="3" t="s">
        <v>2054</v>
      </c>
      <c r="AB177" s="3" t="s">
        <v>48</v>
      </c>
      <c r="AC177" s="3" t="s">
        <v>2055</v>
      </c>
      <c r="AD177" s="3" t="s">
        <v>99</v>
      </c>
      <c r="AE177" s="3" t="s">
        <v>99</v>
      </c>
      <c r="AF177" s="3" t="s">
        <v>2056</v>
      </c>
      <c r="AG177" s="3" t="s">
        <v>73</v>
      </c>
      <c r="AH177" s="3" t="s">
        <v>2057</v>
      </c>
      <c r="AI177" s="3" t="s">
        <v>100</v>
      </c>
      <c r="AJ177" s="3" t="s">
        <v>100</v>
      </c>
      <c r="AK177" s="3" t="s">
        <v>100</v>
      </c>
      <c r="AL177" s="3" t="s">
        <v>75</v>
      </c>
      <c r="AM177" s="3" t="s">
        <v>100</v>
      </c>
      <c r="AN177" s="3" t="s">
        <v>100</v>
      </c>
      <c r="AO177" s="3" t="s">
        <v>100</v>
      </c>
      <c r="AP177" s="3" t="s">
        <v>76</v>
      </c>
      <c r="AQ177" s="3" t="s">
        <v>100</v>
      </c>
      <c r="AR177" s="3" t="s">
        <v>2058</v>
      </c>
      <c r="AS177" s="3" t="s">
        <v>2059</v>
      </c>
      <c r="AT177" s="3" t="s">
        <v>2060</v>
      </c>
      <c r="AU177" s="3" t="s">
        <v>2061</v>
      </c>
      <c r="AW177" s="3" t="s">
        <v>234</v>
      </c>
    </row>
    <row r="178" spans="1:50" x14ac:dyDescent="0.35">
      <c r="A178" s="3" t="s">
        <v>2062</v>
      </c>
      <c r="B178" s="3" t="s">
        <v>2063</v>
      </c>
      <c r="C178" s="3" t="s">
        <v>2064</v>
      </c>
      <c r="D178" s="3" t="s">
        <v>207</v>
      </c>
      <c r="E178" s="3">
        <v>5073284466</v>
      </c>
      <c r="F178" s="3" t="s">
        <v>2065</v>
      </c>
      <c r="G178" s="4">
        <v>44138.631909722222</v>
      </c>
      <c r="H178" s="3" t="s">
        <v>48</v>
      </c>
      <c r="I178" s="3" t="s">
        <v>83</v>
      </c>
      <c r="K178" s="3" t="s">
        <v>1049</v>
      </c>
      <c r="M178" s="3" t="s">
        <v>85</v>
      </c>
      <c r="O178" s="3" t="s">
        <v>405</v>
      </c>
      <c r="Q178" s="3" t="s">
        <v>273</v>
      </c>
      <c r="S178" s="3" t="s">
        <v>2066</v>
      </c>
      <c r="U178" s="3" t="s">
        <v>791</v>
      </c>
      <c r="W178" s="3" t="s">
        <v>260</v>
      </c>
      <c r="Y178" s="3">
        <v>75</v>
      </c>
      <c r="Z178" s="3" t="s">
        <v>2067</v>
      </c>
      <c r="AA178" s="3" t="s">
        <v>2068</v>
      </c>
      <c r="AB178" s="3" t="s">
        <v>61</v>
      </c>
      <c r="AD178" s="3" t="s">
        <v>99</v>
      </c>
      <c r="AG178" s="3" t="s">
        <v>146</v>
      </c>
      <c r="AI178" s="3" t="s">
        <v>100</v>
      </c>
      <c r="AJ178" s="3" t="s">
        <v>100</v>
      </c>
      <c r="AK178" s="3" t="s">
        <v>75</v>
      </c>
      <c r="AL178" s="3" t="s">
        <v>100</v>
      </c>
      <c r="AM178" s="3" t="s">
        <v>75</v>
      </c>
      <c r="AN178" s="3" t="s">
        <v>100</v>
      </c>
      <c r="AO178" s="3" t="s">
        <v>100</v>
      </c>
      <c r="AP178" s="3" t="s">
        <v>75</v>
      </c>
      <c r="AS178" s="3" t="s">
        <v>2069</v>
      </c>
      <c r="AT178" s="3" t="s">
        <v>2070</v>
      </c>
    </row>
    <row r="179" spans="1:50" x14ac:dyDescent="0.35">
      <c r="A179" s="3" t="s">
        <v>2071</v>
      </c>
      <c r="B179" s="3" t="s">
        <v>2072</v>
      </c>
      <c r="C179" s="3" t="s">
        <v>829</v>
      </c>
      <c r="E179" s="3">
        <v>7632413400</v>
      </c>
      <c r="F179" s="3" t="s">
        <v>2073</v>
      </c>
      <c r="G179" s="4">
        <v>44138.609953703701</v>
      </c>
      <c r="H179" s="3" t="s">
        <v>48</v>
      </c>
      <c r="I179" s="3" t="s">
        <v>83</v>
      </c>
      <c r="K179" s="3" t="s">
        <v>1797</v>
      </c>
      <c r="M179" s="3" t="s">
        <v>85</v>
      </c>
      <c r="O179" s="3" t="s">
        <v>330</v>
      </c>
      <c r="Q179" s="3" t="s">
        <v>64</v>
      </c>
      <c r="S179" s="3" t="s">
        <v>2074</v>
      </c>
      <c r="U179" s="3" t="s">
        <v>695</v>
      </c>
      <c r="W179" s="3" t="s">
        <v>245</v>
      </c>
      <c r="Y179" s="3">
        <v>12</v>
      </c>
      <c r="Z179" s="3">
        <v>20</v>
      </c>
      <c r="AA179" s="3" t="s">
        <v>2075</v>
      </c>
      <c r="AB179" s="3" t="s">
        <v>48</v>
      </c>
      <c r="AC179" s="3" t="s">
        <v>2076</v>
      </c>
      <c r="AD179" s="3" t="s">
        <v>72</v>
      </c>
      <c r="AE179" s="3" t="s">
        <v>176</v>
      </c>
      <c r="AF179" s="3" t="s">
        <v>2077</v>
      </c>
      <c r="AG179" s="3" t="s">
        <v>146</v>
      </c>
      <c r="AH179" s="3" t="s">
        <v>2078</v>
      </c>
      <c r="AI179" s="3" t="s">
        <v>75</v>
      </c>
      <c r="AJ179" s="3" t="s">
        <v>75</v>
      </c>
      <c r="AK179" s="3" t="s">
        <v>75</v>
      </c>
      <c r="AL179" s="3" t="s">
        <v>75</v>
      </c>
      <c r="AM179" s="3" t="s">
        <v>76</v>
      </c>
      <c r="AN179" s="3" t="s">
        <v>75</v>
      </c>
      <c r="AO179" s="3" t="s">
        <v>75</v>
      </c>
      <c r="AP179" s="3" t="s">
        <v>76</v>
      </c>
      <c r="AT179" s="3" t="s">
        <v>2079</v>
      </c>
    </row>
    <row r="180" spans="1:50" x14ac:dyDescent="0.35">
      <c r="A180" s="3" t="s">
        <v>2080</v>
      </c>
      <c r="B180" s="3" t="s">
        <v>2081</v>
      </c>
      <c r="C180" s="3" t="s">
        <v>2082</v>
      </c>
      <c r="D180" s="3" t="s">
        <v>2083</v>
      </c>
      <c r="E180" s="3">
        <v>2085355372</v>
      </c>
      <c r="F180" s="3" t="s">
        <v>2084</v>
      </c>
      <c r="G180" s="4">
        <v>44138.605520833335</v>
      </c>
      <c r="H180" s="3" t="s">
        <v>48</v>
      </c>
      <c r="I180" s="3" t="s">
        <v>2085</v>
      </c>
      <c r="M180" s="3" t="s">
        <v>404</v>
      </c>
      <c r="O180" s="3" t="s">
        <v>2086</v>
      </c>
      <c r="P180" s="3" t="s">
        <v>2087</v>
      </c>
      <c r="Q180" s="3" t="s">
        <v>52</v>
      </c>
      <c r="S180" s="3" t="s">
        <v>463</v>
      </c>
      <c r="U180" s="3" t="s">
        <v>89</v>
      </c>
      <c r="AB180" s="3" t="s">
        <v>61</v>
      </c>
      <c r="AD180" s="3" t="s">
        <v>99</v>
      </c>
      <c r="AG180" s="3" t="s">
        <v>146</v>
      </c>
      <c r="AI180" s="3" t="s">
        <v>100</v>
      </c>
      <c r="AJ180" s="3" t="s">
        <v>100</v>
      </c>
      <c r="AK180" s="3" t="s">
        <v>100</v>
      </c>
      <c r="AL180" s="3" t="s">
        <v>75</v>
      </c>
      <c r="AM180" s="3" t="s">
        <v>75</v>
      </c>
      <c r="AN180" s="3" t="s">
        <v>100</v>
      </c>
      <c r="AO180" s="3" t="s">
        <v>100</v>
      </c>
      <c r="AP180" s="3" t="s">
        <v>76</v>
      </c>
      <c r="AW180" s="3" t="s">
        <v>234</v>
      </c>
    </row>
    <row r="181" spans="1:50" x14ac:dyDescent="0.35">
      <c r="A181" s="3" t="s">
        <v>2088</v>
      </c>
      <c r="B181" s="3" t="s">
        <v>2089</v>
      </c>
      <c r="C181" s="3" t="s">
        <v>2090</v>
      </c>
      <c r="D181" s="3" t="s">
        <v>2091</v>
      </c>
      <c r="E181" s="3" t="s">
        <v>2092</v>
      </c>
      <c r="F181" s="3" t="s">
        <v>2093</v>
      </c>
      <c r="G181" s="4">
        <v>44138.600821759261</v>
      </c>
      <c r="H181" s="3" t="s">
        <v>48</v>
      </c>
      <c r="I181" s="3" t="s">
        <v>1851</v>
      </c>
      <c r="M181" s="3" t="s">
        <v>50</v>
      </c>
      <c r="O181" s="3" t="s">
        <v>51</v>
      </c>
      <c r="Q181" s="3" t="s">
        <v>273</v>
      </c>
      <c r="S181" s="3" t="s">
        <v>2094</v>
      </c>
      <c r="T181" s="3" t="s">
        <v>2095</v>
      </c>
      <c r="U181" s="3" t="s">
        <v>812</v>
      </c>
      <c r="W181" s="3" t="s">
        <v>245</v>
      </c>
      <c r="Y181" s="3">
        <v>20</v>
      </c>
      <c r="Z181" s="3">
        <v>4</v>
      </c>
      <c r="AA181" s="3" t="s">
        <v>2096</v>
      </c>
      <c r="AB181" s="3" t="s">
        <v>61</v>
      </c>
      <c r="AD181" s="3" t="s">
        <v>99</v>
      </c>
      <c r="AF181" s="3" t="s">
        <v>2097</v>
      </c>
      <c r="AG181" s="3" t="s">
        <v>146</v>
      </c>
      <c r="AH181" s="3" t="s">
        <v>2098</v>
      </c>
      <c r="AI181" s="3" t="s">
        <v>75</v>
      </c>
      <c r="AJ181" s="3" t="s">
        <v>75</v>
      </c>
      <c r="AK181" s="3" t="s">
        <v>100</v>
      </c>
      <c r="AL181" s="3" t="s">
        <v>75</v>
      </c>
      <c r="AM181" s="3" t="s">
        <v>75</v>
      </c>
      <c r="AN181" s="3" t="s">
        <v>100</v>
      </c>
      <c r="AO181" s="3" t="s">
        <v>75</v>
      </c>
      <c r="AP181" s="3" t="s">
        <v>76</v>
      </c>
      <c r="AS181" s="3" t="s">
        <v>2099</v>
      </c>
      <c r="AT181" s="3" t="s">
        <v>2100</v>
      </c>
      <c r="AU181" s="3" t="s">
        <v>1928</v>
      </c>
      <c r="AW181" s="3" t="s">
        <v>165</v>
      </c>
    </row>
    <row r="182" spans="1:50" x14ac:dyDescent="0.35">
      <c r="A182" s="3" t="s">
        <v>2101</v>
      </c>
      <c r="B182" s="3" t="s">
        <v>1566</v>
      </c>
      <c r="C182" s="3" t="s">
        <v>2102</v>
      </c>
      <c r="D182" s="3" t="s">
        <v>2103</v>
      </c>
      <c r="E182" s="3">
        <v>8149496526</v>
      </c>
      <c r="F182" s="3" t="s">
        <v>2104</v>
      </c>
      <c r="G182" s="4">
        <v>44138.578668981485</v>
      </c>
      <c r="H182" s="3" t="s">
        <v>48</v>
      </c>
      <c r="I182" s="3" t="s">
        <v>1935</v>
      </c>
      <c r="M182" s="3" t="s">
        <v>1936</v>
      </c>
      <c r="O182" s="3" t="s">
        <v>441</v>
      </c>
      <c r="Q182" s="3" t="s">
        <v>52</v>
      </c>
      <c r="S182" s="3" t="s">
        <v>463</v>
      </c>
      <c r="U182" s="3" t="s">
        <v>1883</v>
      </c>
      <c r="W182" s="3" t="s">
        <v>1746</v>
      </c>
      <c r="X182" s="5">
        <v>2396</v>
      </c>
      <c r="Z182" s="3" t="s">
        <v>2105</v>
      </c>
      <c r="AA182" s="3" t="s">
        <v>2106</v>
      </c>
      <c r="AB182" s="3" t="s">
        <v>61</v>
      </c>
      <c r="AD182" s="3" t="s">
        <v>99</v>
      </c>
      <c r="AF182" s="3" t="s">
        <v>2107</v>
      </c>
      <c r="AG182" s="3" t="s">
        <v>146</v>
      </c>
      <c r="AI182" s="3" t="s">
        <v>75</v>
      </c>
      <c r="AJ182" s="3" t="s">
        <v>75</v>
      </c>
      <c r="AK182" s="3" t="s">
        <v>100</v>
      </c>
      <c r="AL182" s="3" t="s">
        <v>75</v>
      </c>
      <c r="AM182" s="3" t="s">
        <v>75</v>
      </c>
      <c r="AN182" s="3" t="s">
        <v>100</v>
      </c>
      <c r="AO182" s="3" t="s">
        <v>100</v>
      </c>
      <c r="AP182" s="3" t="s">
        <v>76</v>
      </c>
      <c r="AS182" s="3" t="s">
        <v>2108</v>
      </c>
      <c r="AT182" s="3" t="s">
        <v>2109</v>
      </c>
      <c r="AW182" s="3" t="s">
        <v>234</v>
      </c>
    </row>
    <row r="183" spans="1:50" x14ac:dyDescent="0.35">
      <c r="A183" s="3" t="s">
        <v>2110</v>
      </c>
      <c r="B183" s="3" t="s">
        <v>2111</v>
      </c>
      <c r="C183" s="3" t="s">
        <v>2112</v>
      </c>
      <c r="D183" s="3" t="s">
        <v>2113</v>
      </c>
      <c r="E183" s="3" t="s">
        <v>2114</v>
      </c>
      <c r="F183" s="3" t="s">
        <v>2115</v>
      </c>
      <c r="G183" s="4">
        <v>44138.577060185184</v>
      </c>
      <c r="H183" s="3" t="s">
        <v>48</v>
      </c>
      <c r="I183" s="3" t="s">
        <v>83</v>
      </c>
      <c r="K183" s="3" t="s">
        <v>389</v>
      </c>
      <c r="M183" s="3" t="s">
        <v>85</v>
      </c>
      <c r="O183" s="3" t="s">
        <v>1136</v>
      </c>
      <c r="Q183" s="3" t="s">
        <v>87</v>
      </c>
      <c r="S183" s="3" t="s">
        <v>463</v>
      </c>
      <c r="U183" s="3" t="s">
        <v>331</v>
      </c>
      <c r="W183" s="3" t="s">
        <v>55</v>
      </c>
      <c r="X183" s="3">
        <v>5</v>
      </c>
      <c r="Y183" s="3" t="s">
        <v>2116</v>
      </c>
      <c r="Z183" s="3" t="s">
        <v>2117</v>
      </c>
      <c r="AA183" s="3" t="s">
        <v>2118</v>
      </c>
      <c r="AB183" s="3" t="s">
        <v>48</v>
      </c>
      <c r="AC183" s="3" t="s">
        <v>2119</v>
      </c>
      <c r="AD183" s="3" t="s">
        <v>72</v>
      </c>
      <c r="AE183" s="3" t="s">
        <v>72</v>
      </c>
      <c r="AF183" s="3" t="s">
        <v>2120</v>
      </c>
      <c r="AG183" s="3" t="s">
        <v>146</v>
      </c>
      <c r="AH183" s="3" t="s">
        <v>2121</v>
      </c>
      <c r="AI183" s="3" t="s">
        <v>76</v>
      </c>
      <c r="AJ183" s="3" t="s">
        <v>75</v>
      </c>
      <c r="AK183" s="3" t="s">
        <v>75</v>
      </c>
      <c r="AL183" s="3" t="s">
        <v>75</v>
      </c>
      <c r="AM183" s="3" t="s">
        <v>75</v>
      </c>
      <c r="AN183" s="3" t="s">
        <v>100</v>
      </c>
      <c r="AO183" s="3" t="s">
        <v>100</v>
      </c>
      <c r="AP183" s="3" t="s">
        <v>75</v>
      </c>
      <c r="AS183" s="3" t="s">
        <v>2122</v>
      </c>
      <c r="AT183" s="3" t="s">
        <v>2123</v>
      </c>
      <c r="AV183" s="3" t="s">
        <v>397</v>
      </c>
      <c r="AW183" s="3" t="s">
        <v>234</v>
      </c>
    </row>
    <row r="184" spans="1:50" x14ac:dyDescent="0.35">
      <c r="A184" s="3" t="s">
        <v>2124</v>
      </c>
      <c r="B184" s="3" t="s">
        <v>2125</v>
      </c>
      <c r="C184" s="3" t="s">
        <v>2126</v>
      </c>
      <c r="E184" s="3">
        <v>8607711691</v>
      </c>
      <c r="F184" s="3" t="s">
        <v>2127</v>
      </c>
      <c r="G184" s="4">
        <v>44138.540185185186</v>
      </c>
      <c r="H184" s="3" t="s">
        <v>48</v>
      </c>
      <c r="I184" s="3" t="s">
        <v>1742</v>
      </c>
      <c r="M184" s="3" t="s">
        <v>85</v>
      </c>
      <c r="O184" s="3" t="s">
        <v>2128</v>
      </c>
      <c r="Q184" s="3" t="s">
        <v>52</v>
      </c>
      <c r="S184" s="3" t="s">
        <v>463</v>
      </c>
      <c r="U184" s="3" t="s">
        <v>804</v>
      </c>
      <c r="W184" s="3" t="s">
        <v>245</v>
      </c>
      <c r="AB184" s="3" t="s">
        <v>61</v>
      </c>
      <c r="AD184" s="3" t="s">
        <v>193</v>
      </c>
      <c r="AG184" s="3" t="s">
        <v>146</v>
      </c>
      <c r="AI184" s="3" t="s">
        <v>75</v>
      </c>
      <c r="AJ184" s="3" t="s">
        <v>75</v>
      </c>
      <c r="AK184" s="3" t="s">
        <v>100</v>
      </c>
      <c r="AL184" s="3" t="s">
        <v>100</v>
      </c>
      <c r="AM184" s="3" t="s">
        <v>75</v>
      </c>
      <c r="AN184" s="3" t="s">
        <v>100</v>
      </c>
      <c r="AO184" s="3" t="s">
        <v>75</v>
      </c>
      <c r="AP184" s="3" t="s">
        <v>100</v>
      </c>
    </row>
    <row r="185" spans="1:50" x14ac:dyDescent="0.35">
      <c r="A185" s="3" t="s">
        <v>2129</v>
      </c>
      <c r="B185" s="3" t="s">
        <v>2130</v>
      </c>
      <c r="C185" s="3" t="s">
        <v>2131</v>
      </c>
      <c r="D185" s="3" t="s">
        <v>2132</v>
      </c>
      <c r="E185" s="3" t="s">
        <v>2133</v>
      </c>
      <c r="F185" s="3" t="s">
        <v>2134</v>
      </c>
      <c r="G185" s="4">
        <v>44138.532696759263</v>
      </c>
      <c r="H185" s="3" t="s">
        <v>61</v>
      </c>
      <c r="I185" s="3" t="s">
        <v>83</v>
      </c>
      <c r="K185" s="3" t="s">
        <v>389</v>
      </c>
      <c r="M185" s="3" t="s">
        <v>50</v>
      </c>
      <c r="O185" s="3" t="s">
        <v>37</v>
      </c>
      <c r="P185" s="3" t="s">
        <v>2135</v>
      </c>
      <c r="Q185" s="3" t="s">
        <v>273</v>
      </c>
      <c r="S185" s="3" t="s">
        <v>2136</v>
      </c>
      <c r="T185" s="3" t="s">
        <v>2137</v>
      </c>
      <c r="U185" s="3" t="s">
        <v>748</v>
      </c>
      <c r="W185" s="3" t="s">
        <v>144</v>
      </c>
      <c r="X185" s="3" t="s">
        <v>2138</v>
      </c>
      <c r="AA185" s="3" t="s">
        <v>2139</v>
      </c>
      <c r="AB185" s="3" t="s">
        <v>61</v>
      </c>
      <c r="AD185" s="3" t="s">
        <v>193</v>
      </c>
      <c r="AG185" s="3" t="s">
        <v>146</v>
      </c>
      <c r="AH185" s="3" t="s">
        <v>2140</v>
      </c>
      <c r="AI185" s="3" t="s">
        <v>100</v>
      </c>
      <c r="AJ185" s="3" t="s">
        <v>100</v>
      </c>
      <c r="AK185" s="3" t="s">
        <v>100</v>
      </c>
      <c r="AL185" s="3" t="s">
        <v>100</v>
      </c>
      <c r="AM185" s="3" t="s">
        <v>100</v>
      </c>
      <c r="AS185" s="3" t="s">
        <v>2141</v>
      </c>
      <c r="AT185" s="3" t="s">
        <v>2142</v>
      </c>
      <c r="AW185" s="3" t="s">
        <v>234</v>
      </c>
      <c r="AX185" s="3" t="s">
        <v>48</v>
      </c>
    </row>
    <row r="186" spans="1:50" x14ac:dyDescent="0.35">
      <c r="A186" s="3" t="s">
        <v>2143</v>
      </c>
      <c r="B186" s="3" t="s">
        <v>2144</v>
      </c>
      <c r="C186" s="3" t="s">
        <v>2145</v>
      </c>
      <c r="D186" s="3" t="s">
        <v>2146</v>
      </c>
      <c r="E186" s="3">
        <v>4196254744</v>
      </c>
      <c r="F186" s="3" t="s">
        <v>2147</v>
      </c>
      <c r="G186" s="4">
        <v>44138.526828703703</v>
      </c>
      <c r="H186" s="3" t="s">
        <v>48</v>
      </c>
      <c r="I186" s="3" t="s">
        <v>1984</v>
      </c>
      <c r="M186" s="3" t="s">
        <v>50</v>
      </c>
      <c r="O186" s="3" t="s">
        <v>462</v>
      </c>
      <c r="Q186" s="3" t="s">
        <v>64</v>
      </c>
      <c r="S186" s="3" t="s">
        <v>2148</v>
      </c>
      <c r="U186" s="3" t="s">
        <v>857</v>
      </c>
      <c r="AG186" s="3" t="s">
        <v>195</v>
      </c>
      <c r="AS186" s="3" t="s">
        <v>2149</v>
      </c>
      <c r="AT186" s="3" t="s">
        <v>2150</v>
      </c>
      <c r="AW186" s="3" t="s">
        <v>384</v>
      </c>
    </row>
    <row r="187" spans="1:50" x14ac:dyDescent="0.35">
      <c r="A187" s="3" t="s">
        <v>336</v>
      </c>
      <c r="B187" s="3" t="s">
        <v>337</v>
      </c>
      <c r="C187" s="3" t="s">
        <v>338</v>
      </c>
      <c r="D187" s="3" t="s">
        <v>339</v>
      </c>
      <c r="E187" s="3">
        <v>3202318492</v>
      </c>
      <c r="F187" s="3" t="s">
        <v>340</v>
      </c>
      <c r="G187" s="4">
        <v>44138.518460648149</v>
      </c>
      <c r="H187" s="3" t="s">
        <v>48</v>
      </c>
      <c r="I187" s="3" t="s">
        <v>83</v>
      </c>
      <c r="K187" s="3" t="s">
        <v>2151</v>
      </c>
      <c r="M187" s="3" t="s">
        <v>85</v>
      </c>
      <c r="O187" s="3" t="s">
        <v>1136</v>
      </c>
      <c r="Q187" s="3" t="s">
        <v>124</v>
      </c>
      <c r="S187" s="3" t="s">
        <v>155</v>
      </c>
      <c r="U187" s="3" t="s">
        <v>157</v>
      </c>
      <c r="W187" s="3" t="s">
        <v>260</v>
      </c>
      <c r="Y187" s="3">
        <v>50</v>
      </c>
      <c r="Z187" s="3">
        <v>50</v>
      </c>
      <c r="AA187" s="3" t="s">
        <v>2152</v>
      </c>
      <c r="AB187" s="3" t="s">
        <v>61</v>
      </c>
      <c r="AD187" s="3" t="s">
        <v>72</v>
      </c>
      <c r="AG187" s="3" t="s">
        <v>146</v>
      </c>
      <c r="AI187" s="3" t="s">
        <v>75</v>
      </c>
      <c r="AJ187" s="3" t="s">
        <v>75</v>
      </c>
      <c r="AK187" s="3" t="s">
        <v>75</v>
      </c>
      <c r="AL187" s="3" t="s">
        <v>75</v>
      </c>
      <c r="AM187" s="3" t="s">
        <v>75</v>
      </c>
      <c r="AN187" s="3" t="s">
        <v>75</v>
      </c>
      <c r="AO187" s="3" t="s">
        <v>75</v>
      </c>
      <c r="AP187" s="3" t="s">
        <v>76</v>
      </c>
      <c r="AS187" s="3" t="s">
        <v>2153</v>
      </c>
      <c r="AT187" s="3" t="s">
        <v>2154</v>
      </c>
    </row>
    <row r="188" spans="1:50" x14ac:dyDescent="0.35">
      <c r="A188" s="3" t="s">
        <v>2155</v>
      </c>
      <c r="B188" s="3" t="s">
        <v>2156</v>
      </c>
      <c r="C188" s="3" t="s">
        <v>2157</v>
      </c>
      <c r="D188" s="3" t="s">
        <v>2158</v>
      </c>
      <c r="F188" s="3" t="s">
        <v>2159</v>
      </c>
      <c r="G188" s="4">
        <v>44138.518229166664</v>
      </c>
      <c r="H188" s="3" t="s">
        <v>61</v>
      </c>
      <c r="I188" s="3" t="s">
        <v>83</v>
      </c>
      <c r="K188" s="3" t="s">
        <v>389</v>
      </c>
      <c r="M188" s="3" t="s">
        <v>226</v>
      </c>
      <c r="O188" s="3" t="s">
        <v>37</v>
      </c>
      <c r="P188" s="3" t="s">
        <v>2160</v>
      </c>
      <c r="Q188" s="3" t="s">
        <v>273</v>
      </c>
      <c r="S188" s="3" t="s">
        <v>463</v>
      </c>
      <c r="T188" s="3" t="s">
        <v>2161</v>
      </c>
      <c r="U188" s="3" t="s">
        <v>2162</v>
      </c>
      <c r="AG188" s="3" t="s">
        <v>146</v>
      </c>
      <c r="AH188" s="3" t="s">
        <v>2163</v>
      </c>
      <c r="AS188" s="3" t="s">
        <v>2164</v>
      </c>
      <c r="AT188" s="3" t="s">
        <v>2165</v>
      </c>
      <c r="AV188" s="3" t="s">
        <v>963</v>
      </c>
      <c r="AW188" s="3" t="s">
        <v>234</v>
      </c>
      <c r="AX188" s="3" t="s">
        <v>61</v>
      </c>
    </row>
    <row r="189" spans="1:50" x14ac:dyDescent="0.35">
      <c r="A189" s="3" t="s">
        <v>2166</v>
      </c>
      <c r="B189" s="3" t="s">
        <v>1020</v>
      </c>
      <c r="C189" s="3" t="s">
        <v>2167</v>
      </c>
      <c r="D189" s="3" t="s">
        <v>2168</v>
      </c>
      <c r="E189" s="3">
        <v>6124998382</v>
      </c>
      <c r="F189" s="3" t="s">
        <v>2169</v>
      </c>
      <c r="G189" s="4">
        <v>44138.506168981483</v>
      </c>
      <c r="H189" s="3" t="s">
        <v>61</v>
      </c>
      <c r="I189" s="3" t="s">
        <v>83</v>
      </c>
      <c r="K189" s="3" t="s">
        <v>389</v>
      </c>
      <c r="M189" s="3" t="s">
        <v>50</v>
      </c>
      <c r="O189" s="3" t="s">
        <v>355</v>
      </c>
      <c r="P189" s="3" t="s">
        <v>2170</v>
      </c>
      <c r="Q189" s="3" t="s">
        <v>273</v>
      </c>
      <c r="S189" s="3" t="s">
        <v>2171</v>
      </c>
      <c r="T189" s="3" t="s">
        <v>2172</v>
      </c>
      <c r="U189" s="3" t="s">
        <v>143</v>
      </c>
      <c r="W189" s="3" t="s">
        <v>1746</v>
      </c>
      <c r="X189" s="3" t="s">
        <v>2173</v>
      </c>
      <c r="Z189" s="3" t="s">
        <v>2174</v>
      </c>
      <c r="AA189" s="3" t="s">
        <v>2175</v>
      </c>
      <c r="AB189" s="3" t="s">
        <v>48</v>
      </c>
      <c r="AC189" s="3" t="s">
        <v>2176</v>
      </c>
      <c r="AD189" s="3" t="s">
        <v>176</v>
      </c>
      <c r="AE189" s="3" t="s">
        <v>176</v>
      </c>
      <c r="AG189" s="3" t="s">
        <v>146</v>
      </c>
      <c r="AH189" s="3" t="s">
        <v>2177</v>
      </c>
      <c r="AI189" s="3" t="s">
        <v>100</v>
      </c>
      <c r="AJ189" s="3" t="s">
        <v>100</v>
      </c>
      <c r="AK189" s="3" t="s">
        <v>100</v>
      </c>
      <c r="AL189" s="3" t="s">
        <v>100</v>
      </c>
      <c r="AM189" s="3" t="s">
        <v>100</v>
      </c>
      <c r="AN189" s="3" t="s">
        <v>100</v>
      </c>
      <c r="AO189" s="3" t="s">
        <v>100</v>
      </c>
      <c r="AP189" s="3" t="s">
        <v>75</v>
      </c>
      <c r="AR189" s="3" t="s">
        <v>2178</v>
      </c>
      <c r="AS189" s="3" t="s">
        <v>2179</v>
      </c>
      <c r="AT189" s="3" t="s">
        <v>2180</v>
      </c>
    </row>
    <row r="190" spans="1:50" x14ac:dyDescent="0.35">
      <c r="A190" s="3" t="s">
        <v>2181</v>
      </c>
      <c r="B190" s="3" t="s">
        <v>2182</v>
      </c>
      <c r="C190" s="3" t="s">
        <v>2183</v>
      </c>
      <c r="D190" s="3" t="s">
        <v>2184</v>
      </c>
      <c r="E190" s="3">
        <v>9522260075</v>
      </c>
      <c r="F190" s="3" t="s">
        <v>2185</v>
      </c>
      <c r="G190" s="4">
        <v>44138.480717592596</v>
      </c>
      <c r="H190" s="3" t="s">
        <v>61</v>
      </c>
      <c r="I190" s="3" t="s">
        <v>83</v>
      </c>
      <c r="K190" s="3" t="s">
        <v>2186</v>
      </c>
      <c r="M190" s="3" t="s">
        <v>85</v>
      </c>
      <c r="O190" s="3" t="s">
        <v>2187</v>
      </c>
      <c r="Q190" s="3" t="s">
        <v>87</v>
      </c>
      <c r="S190" s="3" t="s">
        <v>318</v>
      </c>
      <c r="U190" s="3" t="s">
        <v>126</v>
      </c>
      <c r="W190" s="3" t="s">
        <v>55</v>
      </c>
      <c r="X190" s="3">
        <v>50</v>
      </c>
      <c r="Y190" s="3">
        <v>70</v>
      </c>
      <c r="Z190" s="3">
        <v>300</v>
      </c>
      <c r="AA190" s="3" t="s">
        <v>2188</v>
      </c>
      <c r="AB190" s="3" t="s">
        <v>61</v>
      </c>
      <c r="AD190" s="3" t="s">
        <v>72</v>
      </c>
      <c r="AG190" s="3" t="s">
        <v>146</v>
      </c>
      <c r="AI190" s="3" t="s">
        <v>75</v>
      </c>
      <c r="AJ190" s="3" t="s">
        <v>75</v>
      </c>
      <c r="AK190" s="3" t="s">
        <v>75</v>
      </c>
      <c r="AL190" s="3" t="s">
        <v>75</v>
      </c>
      <c r="AM190" s="3" t="s">
        <v>75</v>
      </c>
      <c r="AN190" s="3" t="s">
        <v>101</v>
      </c>
      <c r="AO190" s="3" t="s">
        <v>75</v>
      </c>
      <c r="AP190" s="3" t="s">
        <v>76</v>
      </c>
      <c r="AS190" s="3" t="s">
        <v>2189</v>
      </c>
      <c r="AT190" s="3" t="s">
        <v>2190</v>
      </c>
      <c r="AV190" s="3" t="s">
        <v>291</v>
      </c>
      <c r="AW190" s="3" t="s">
        <v>456</v>
      </c>
      <c r="AX190" s="3" t="s">
        <v>48</v>
      </c>
    </row>
    <row r="191" spans="1:50" x14ac:dyDescent="0.35">
      <c r="A191" s="3" t="s">
        <v>469</v>
      </c>
      <c r="B191" s="3" t="s">
        <v>2191</v>
      </c>
      <c r="C191" s="3" t="s">
        <v>2192</v>
      </c>
      <c r="E191" s="3">
        <v>6125438118</v>
      </c>
      <c r="F191" s="3" t="s">
        <v>2193</v>
      </c>
      <c r="G191" s="4">
        <v>44138.479664351849</v>
      </c>
      <c r="H191" s="3" t="s">
        <v>48</v>
      </c>
      <c r="I191" s="3" t="s">
        <v>83</v>
      </c>
      <c r="K191" s="3" t="s">
        <v>389</v>
      </c>
      <c r="M191" s="3" t="s">
        <v>109</v>
      </c>
      <c r="O191" s="3" t="s">
        <v>51</v>
      </c>
      <c r="Q191" s="3" t="s">
        <v>273</v>
      </c>
      <c r="S191" s="3" t="s">
        <v>112</v>
      </c>
      <c r="T191" s="3" t="s">
        <v>2194</v>
      </c>
      <c r="U191" s="3" t="s">
        <v>2195</v>
      </c>
      <c r="W191" s="3" t="s">
        <v>556</v>
      </c>
      <c r="X191" s="3" t="s">
        <v>2196</v>
      </c>
      <c r="Y191" s="3" t="s">
        <v>2197</v>
      </c>
      <c r="Z191" s="3" t="s">
        <v>2198</v>
      </c>
      <c r="AA191" s="3" t="s">
        <v>2199</v>
      </c>
      <c r="AB191" s="3" t="s">
        <v>61</v>
      </c>
      <c r="AD191" s="3" t="s">
        <v>193</v>
      </c>
      <c r="AF191" s="3" t="s">
        <v>2200</v>
      </c>
      <c r="AG191" s="3" t="s">
        <v>146</v>
      </c>
      <c r="AH191" s="3" t="s">
        <v>2201</v>
      </c>
      <c r="AI191" s="3" t="s">
        <v>100</v>
      </c>
      <c r="AJ191" s="3" t="s">
        <v>100</v>
      </c>
      <c r="AK191" s="3" t="s">
        <v>100</v>
      </c>
      <c r="AL191" s="3" t="s">
        <v>75</v>
      </c>
      <c r="AM191" s="3" t="s">
        <v>75</v>
      </c>
      <c r="AN191" s="3" t="s">
        <v>101</v>
      </c>
      <c r="AO191" s="3" t="s">
        <v>75</v>
      </c>
      <c r="AP191" s="3" t="s">
        <v>100</v>
      </c>
      <c r="AR191" s="3" t="s">
        <v>2202</v>
      </c>
      <c r="AS191" s="3" t="s">
        <v>2203</v>
      </c>
      <c r="AT191" s="3" t="s">
        <v>2204</v>
      </c>
      <c r="AU191" s="3" t="s">
        <v>2205</v>
      </c>
      <c r="AV191" s="3" t="s">
        <v>482</v>
      </c>
      <c r="AW191" s="3" t="s">
        <v>134</v>
      </c>
    </row>
    <row r="192" spans="1:50" x14ac:dyDescent="0.35">
      <c r="A192" s="3" t="s">
        <v>2206</v>
      </c>
      <c r="B192" s="3" t="s">
        <v>2207</v>
      </c>
      <c r="C192" s="3" t="s">
        <v>2208</v>
      </c>
      <c r="D192" s="3" t="s">
        <v>2209</v>
      </c>
      <c r="E192" s="3">
        <v>6519828302</v>
      </c>
      <c r="F192" s="3" t="s">
        <v>2210</v>
      </c>
      <c r="G192" s="4">
        <v>44138.470775462964</v>
      </c>
      <c r="H192" s="3" t="s">
        <v>48</v>
      </c>
      <c r="I192" s="3" t="s">
        <v>83</v>
      </c>
      <c r="K192" s="3" t="s">
        <v>780</v>
      </c>
      <c r="M192" s="3" t="s">
        <v>85</v>
      </c>
      <c r="O192" s="3" t="s">
        <v>1920</v>
      </c>
      <c r="Q192" s="3" t="s">
        <v>87</v>
      </c>
      <c r="S192" s="3" t="s">
        <v>463</v>
      </c>
      <c r="T192" s="3" t="s">
        <v>2211</v>
      </c>
      <c r="U192" s="3" t="s">
        <v>748</v>
      </c>
      <c r="W192" s="3" t="s">
        <v>20</v>
      </c>
      <c r="Z192" s="3">
        <v>10</v>
      </c>
      <c r="AA192" s="3" t="s">
        <v>2212</v>
      </c>
      <c r="AB192" s="3" t="s">
        <v>48</v>
      </c>
      <c r="AC192" s="3" t="s">
        <v>2213</v>
      </c>
      <c r="AD192" s="3" t="s">
        <v>99</v>
      </c>
      <c r="AE192" s="3" t="s">
        <v>99</v>
      </c>
      <c r="AF192" s="3" t="s">
        <v>2214</v>
      </c>
      <c r="AG192" s="3" t="s">
        <v>146</v>
      </c>
      <c r="AH192" s="3" t="s">
        <v>2215</v>
      </c>
      <c r="AI192" s="3" t="s">
        <v>75</v>
      </c>
      <c r="AJ192" s="3" t="s">
        <v>76</v>
      </c>
      <c r="AK192" s="3" t="s">
        <v>75</v>
      </c>
      <c r="AL192" s="3" t="s">
        <v>100</v>
      </c>
      <c r="AM192" s="3" t="s">
        <v>75</v>
      </c>
      <c r="AN192" s="3" t="s">
        <v>100</v>
      </c>
      <c r="AO192" s="3" t="s">
        <v>100</v>
      </c>
      <c r="AP192" s="3" t="s">
        <v>76</v>
      </c>
      <c r="AQ192" s="3" t="s">
        <v>100</v>
      </c>
      <c r="AR192" s="3" t="s">
        <v>2216</v>
      </c>
      <c r="AS192" s="3" t="s">
        <v>2217</v>
      </c>
      <c r="AT192" s="3" t="s">
        <v>2218</v>
      </c>
    </row>
    <row r="193" spans="1:50" x14ac:dyDescent="0.35">
      <c r="A193" s="3" t="s">
        <v>2219</v>
      </c>
      <c r="B193" s="3" t="s">
        <v>2220</v>
      </c>
      <c r="C193" s="3" t="s">
        <v>2221</v>
      </c>
      <c r="D193" s="3" t="s">
        <v>2222</v>
      </c>
      <c r="E193" s="3">
        <v>7634334201</v>
      </c>
      <c r="F193" s="3" t="s">
        <v>2223</v>
      </c>
      <c r="G193" s="4">
        <v>44138.461562500001</v>
      </c>
      <c r="H193" s="3" t="s">
        <v>48</v>
      </c>
      <c r="I193" s="3" t="s">
        <v>83</v>
      </c>
      <c r="K193" s="3" t="s">
        <v>514</v>
      </c>
      <c r="M193" s="3" t="s">
        <v>85</v>
      </c>
      <c r="O193" s="3" t="s">
        <v>342</v>
      </c>
      <c r="Q193" s="3" t="s">
        <v>87</v>
      </c>
      <c r="S193" s="3" t="s">
        <v>155</v>
      </c>
      <c r="T193" s="3" t="s">
        <v>2224</v>
      </c>
      <c r="U193" s="3" t="s">
        <v>331</v>
      </c>
      <c r="W193" s="3" t="s">
        <v>215</v>
      </c>
      <c r="X193" s="3">
        <v>10</v>
      </c>
      <c r="Y193" s="3">
        <v>55</v>
      </c>
      <c r="Z193" s="3">
        <v>100</v>
      </c>
      <c r="AA193" s="3" t="s">
        <v>2225</v>
      </c>
      <c r="AB193" s="3" t="s">
        <v>48</v>
      </c>
      <c r="AC193" s="3" t="s">
        <v>2226</v>
      </c>
      <c r="AD193" s="3" t="s">
        <v>72</v>
      </c>
      <c r="AE193" s="3" t="s">
        <v>176</v>
      </c>
      <c r="AF193" s="3" t="s">
        <v>2227</v>
      </c>
      <c r="AG193" s="3" t="s">
        <v>146</v>
      </c>
      <c r="AH193" s="3" t="s">
        <v>2228</v>
      </c>
      <c r="AI193" s="3" t="s">
        <v>100</v>
      </c>
      <c r="AJ193" s="3" t="s">
        <v>75</v>
      </c>
      <c r="AK193" s="3" t="s">
        <v>100</v>
      </c>
      <c r="AL193" s="3" t="s">
        <v>100</v>
      </c>
      <c r="AM193" s="3" t="s">
        <v>75</v>
      </c>
      <c r="AN193" s="3" t="s">
        <v>75</v>
      </c>
      <c r="AO193" s="3" t="s">
        <v>100</v>
      </c>
      <c r="AP193" s="3" t="s">
        <v>75</v>
      </c>
      <c r="AS193" s="3" t="s">
        <v>2229</v>
      </c>
      <c r="AT193" s="3" t="s">
        <v>2230</v>
      </c>
    </row>
    <row r="194" spans="1:50" x14ac:dyDescent="0.35">
      <c r="A194" s="3" t="s">
        <v>2231</v>
      </c>
      <c r="B194" s="3" t="s">
        <v>2232</v>
      </c>
      <c r="C194" s="3" t="s">
        <v>2233</v>
      </c>
      <c r="D194" s="3" t="s">
        <v>2234</v>
      </c>
      <c r="E194" s="3">
        <v>6235567708</v>
      </c>
      <c r="F194" s="3" t="s">
        <v>2235</v>
      </c>
      <c r="G194" s="4">
        <v>44138.460775462961</v>
      </c>
      <c r="H194" s="3" t="s">
        <v>48</v>
      </c>
      <c r="I194" s="3" t="s">
        <v>2236</v>
      </c>
      <c r="M194" s="3" t="s">
        <v>404</v>
      </c>
      <c r="O194" s="3" t="s">
        <v>211</v>
      </c>
      <c r="Q194" s="3" t="s">
        <v>87</v>
      </c>
      <c r="S194" s="3" t="s">
        <v>112</v>
      </c>
      <c r="U194" s="3" t="s">
        <v>614</v>
      </c>
      <c r="W194" s="3" t="s">
        <v>158</v>
      </c>
      <c r="Z194" s="3">
        <v>50</v>
      </c>
      <c r="AA194" s="3" t="s">
        <v>2237</v>
      </c>
      <c r="AB194" s="3" t="s">
        <v>61</v>
      </c>
      <c r="AD194" s="3" t="s">
        <v>99</v>
      </c>
      <c r="AF194" s="3" t="s">
        <v>2238</v>
      </c>
      <c r="AG194" s="3" t="s">
        <v>146</v>
      </c>
      <c r="AH194" s="3" t="s">
        <v>2239</v>
      </c>
      <c r="AI194" s="3" t="s">
        <v>100</v>
      </c>
      <c r="AJ194" s="3" t="s">
        <v>100</v>
      </c>
      <c r="AK194" s="3" t="s">
        <v>75</v>
      </c>
      <c r="AL194" s="3" t="s">
        <v>75</v>
      </c>
      <c r="AM194" s="3" t="s">
        <v>75</v>
      </c>
      <c r="AN194" s="3" t="s">
        <v>100</v>
      </c>
      <c r="AO194" s="3" t="s">
        <v>100</v>
      </c>
      <c r="AP194" s="3" t="s">
        <v>76</v>
      </c>
      <c r="AS194" s="3" t="s">
        <v>2240</v>
      </c>
      <c r="AT194" s="3" t="s">
        <v>2241</v>
      </c>
      <c r="AW194" s="3" t="s">
        <v>234</v>
      </c>
    </row>
    <row r="195" spans="1:50" x14ac:dyDescent="0.35">
      <c r="A195" s="3" t="s">
        <v>2242</v>
      </c>
      <c r="B195" s="3" t="s">
        <v>2243</v>
      </c>
      <c r="C195" s="3" t="s">
        <v>2244</v>
      </c>
      <c r="D195" s="3" t="s">
        <v>904</v>
      </c>
      <c r="E195" s="3">
        <v>5074940924</v>
      </c>
      <c r="F195" s="3" t="s">
        <v>2245</v>
      </c>
      <c r="G195" s="4">
        <v>44138.453321759262</v>
      </c>
      <c r="H195" s="3" t="s">
        <v>48</v>
      </c>
      <c r="I195" s="3" t="s">
        <v>83</v>
      </c>
      <c r="K195" s="3" t="s">
        <v>1234</v>
      </c>
      <c r="M195" s="3" t="s">
        <v>85</v>
      </c>
      <c r="O195" s="3" t="s">
        <v>342</v>
      </c>
      <c r="Q195" s="3" t="s">
        <v>154</v>
      </c>
      <c r="S195" s="3" t="s">
        <v>155</v>
      </c>
      <c r="U195" s="3" t="s">
        <v>1004</v>
      </c>
      <c r="W195" s="3" t="s">
        <v>55</v>
      </c>
      <c r="X195" s="3">
        <v>3</v>
      </c>
      <c r="Y195" s="3">
        <v>10</v>
      </c>
      <c r="Z195" s="3">
        <v>20</v>
      </c>
      <c r="AA195" s="3" t="s">
        <v>2246</v>
      </c>
      <c r="AB195" s="3" t="s">
        <v>48</v>
      </c>
      <c r="AC195" s="3" t="s">
        <v>2247</v>
      </c>
      <c r="AD195" s="3" t="s">
        <v>72</v>
      </c>
      <c r="AE195" s="3" t="s">
        <v>176</v>
      </c>
      <c r="AF195" s="3" t="s">
        <v>2248</v>
      </c>
      <c r="AG195" s="3" t="s">
        <v>195</v>
      </c>
      <c r="AH195" s="3" t="s">
        <v>2249</v>
      </c>
      <c r="AI195" s="3" t="s">
        <v>75</v>
      </c>
      <c r="AJ195" s="3" t="s">
        <v>75</v>
      </c>
      <c r="AK195" s="3" t="s">
        <v>75</v>
      </c>
      <c r="AL195" s="3" t="s">
        <v>100</v>
      </c>
      <c r="AM195" s="3" t="s">
        <v>75</v>
      </c>
      <c r="AN195" s="3" t="s">
        <v>75</v>
      </c>
      <c r="AO195" s="3" t="s">
        <v>75</v>
      </c>
      <c r="AP195" s="3" t="s">
        <v>75</v>
      </c>
      <c r="AS195" s="3" t="s">
        <v>2250</v>
      </c>
      <c r="AT195" s="3" t="s">
        <v>2251</v>
      </c>
      <c r="AU195" s="3" t="s">
        <v>2252</v>
      </c>
    </row>
    <row r="196" spans="1:50" x14ac:dyDescent="0.35">
      <c r="A196" s="3" t="s">
        <v>2253</v>
      </c>
      <c r="B196" s="3" t="s">
        <v>2254</v>
      </c>
      <c r="C196" s="3" t="s">
        <v>2255</v>
      </c>
      <c r="D196" s="3" t="s">
        <v>120</v>
      </c>
      <c r="E196" s="3" t="s">
        <v>2256</v>
      </c>
      <c r="F196" s="3" t="s">
        <v>2257</v>
      </c>
      <c r="G196" s="4">
        <v>44138.452731481484</v>
      </c>
      <c r="H196" s="3" t="s">
        <v>61</v>
      </c>
      <c r="I196" s="3" t="s">
        <v>83</v>
      </c>
      <c r="K196" s="3" t="s">
        <v>389</v>
      </c>
      <c r="M196" s="3" t="s">
        <v>85</v>
      </c>
      <c r="O196" s="3" t="s">
        <v>187</v>
      </c>
      <c r="Q196" s="3" t="s">
        <v>111</v>
      </c>
      <c r="S196" s="3" t="s">
        <v>142</v>
      </c>
      <c r="U196" s="3" t="s">
        <v>762</v>
      </c>
      <c r="W196" s="3" t="s">
        <v>215</v>
      </c>
      <c r="X196" s="3">
        <v>3</v>
      </c>
      <c r="Y196" s="3">
        <v>30</v>
      </c>
      <c r="Z196" s="3">
        <v>323</v>
      </c>
      <c r="AA196" s="3" t="s">
        <v>2258</v>
      </c>
      <c r="AB196" s="3" t="s">
        <v>61</v>
      </c>
      <c r="AD196" s="3" t="s">
        <v>72</v>
      </c>
      <c r="AF196" s="3" t="s">
        <v>2259</v>
      </c>
      <c r="AG196" s="3" t="s">
        <v>195</v>
      </c>
      <c r="AH196" s="3" t="s">
        <v>2260</v>
      </c>
      <c r="AI196" s="3" t="s">
        <v>75</v>
      </c>
      <c r="AJ196" s="3" t="s">
        <v>75</v>
      </c>
      <c r="AK196" s="3" t="s">
        <v>75</v>
      </c>
      <c r="AL196" s="3" t="s">
        <v>75</v>
      </c>
      <c r="AM196" s="3" t="s">
        <v>75</v>
      </c>
      <c r="AN196" s="3" t="s">
        <v>75</v>
      </c>
      <c r="AO196" s="3" t="s">
        <v>75</v>
      </c>
      <c r="AP196" s="3" t="s">
        <v>75</v>
      </c>
      <c r="AS196" s="3" t="s">
        <v>2261</v>
      </c>
      <c r="AT196" s="3" t="s">
        <v>2262</v>
      </c>
      <c r="AU196" s="3" t="s">
        <v>2263</v>
      </c>
      <c r="AV196" s="3" t="s">
        <v>621</v>
      </c>
      <c r="AW196" s="3" t="s">
        <v>134</v>
      </c>
      <c r="AX196" s="3" t="s">
        <v>48</v>
      </c>
    </row>
    <row r="197" spans="1:50" x14ac:dyDescent="0.35">
      <c r="A197" s="3" t="s">
        <v>827</v>
      </c>
      <c r="B197" s="3" t="s">
        <v>1020</v>
      </c>
      <c r="C197" s="3" t="s">
        <v>283</v>
      </c>
      <c r="D197" s="3" t="s">
        <v>2264</v>
      </c>
      <c r="E197" s="3" t="s">
        <v>2265</v>
      </c>
      <c r="F197" s="3" t="s">
        <v>2266</v>
      </c>
      <c r="G197" s="4">
        <v>44138.451354166667</v>
      </c>
      <c r="H197" s="3" t="s">
        <v>61</v>
      </c>
      <c r="I197" s="3" t="s">
        <v>83</v>
      </c>
      <c r="K197" s="3" t="s">
        <v>832</v>
      </c>
      <c r="M197" s="3" t="s">
        <v>50</v>
      </c>
      <c r="O197" s="3" t="s">
        <v>833</v>
      </c>
      <c r="Q197" s="3" t="s">
        <v>111</v>
      </c>
      <c r="S197" s="3" t="s">
        <v>2267</v>
      </c>
      <c r="T197" s="3" t="s">
        <v>2268</v>
      </c>
      <c r="U197" s="3" t="s">
        <v>2269</v>
      </c>
      <c r="AG197" s="3" t="s">
        <v>146</v>
      </c>
      <c r="AS197" s="3" t="s">
        <v>2270</v>
      </c>
      <c r="AT197" s="3" t="s">
        <v>2271</v>
      </c>
      <c r="AX197" s="3" t="s">
        <v>48</v>
      </c>
    </row>
    <row r="198" spans="1:50" x14ac:dyDescent="0.35">
      <c r="A198" s="3" t="s">
        <v>2272</v>
      </c>
      <c r="B198" s="3" t="s">
        <v>2273</v>
      </c>
      <c r="C198" s="3" t="s">
        <v>2274</v>
      </c>
      <c r="D198" s="3" t="s">
        <v>2275</v>
      </c>
      <c r="E198" s="3">
        <v>6513438225</v>
      </c>
      <c r="F198" s="3" t="s">
        <v>2276</v>
      </c>
      <c r="G198" s="4">
        <v>44138.429398148146</v>
      </c>
      <c r="H198" s="3" t="s">
        <v>61</v>
      </c>
      <c r="I198" s="3" t="s">
        <v>83</v>
      </c>
      <c r="K198" s="3" t="s">
        <v>271</v>
      </c>
      <c r="M198" s="3" t="s">
        <v>50</v>
      </c>
      <c r="O198" s="3" t="s">
        <v>875</v>
      </c>
      <c r="Q198" s="3" t="s">
        <v>273</v>
      </c>
      <c r="S198" s="3" t="s">
        <v>2277</v>
      </c>
      <c r="T198" s="3" t="s">
        <v>2278</v>
      </c>
      <c r="U198" s="3" t="s">
        <v>748</v>
      </c>
      <c r="W198" s="3" t="s">
        <v>713</v>
      </c>
      <c r="AB198" s="3" t="s">
        <v>61</v>
      </c>
      <c r="AD198" s="3" t="s">
        <v>99</v>
      </c>
      <c r="AF198" s="3" t="s">
        <v>2279</v>
      </c>
      <c r="AG198" s="3" t="s">
        <v>146</v>
      </c>
      <c r="AI198" s="3" t="s">
        <v>75</v>
      </c>
      <c r="AJ198" s="3" t="s">
        <v>75</v>
      </c>
      <c r="AK198" s="3" t="s">
        <v>76</v>
      </c>
      <c r="AL198" s="3" t="s">
        <v>76</v>
      </c>
      <c r="AM198" s="3" t="s">
        <v>101</v>
      </c>
      <c r="AN198" s="3" t="s">
        <v>75</v>
      </c>
      <c r="AO198" s="3" t="s">
        <v>75</v>
      </c>
      <c r="AP198" s="3" t="s">
        <v>76</v>
      </c>
      <c r="AX198" s="3" t="s">
        <v>61</v>
      </c>
    </row>
    <row r="199" spans="1:50" x14ac:dyDescent="0.35">
      <c r="A199" s="3" t="s">
        <v>2280</v>
      </c>
      <c r="B199" s="3" t="s">
        <v>2281</v>
      </c>
      <c r="C199" s="3" t="s">
        <v>2282</v>
      </c>
      <c r="D199" s="3" t="s">
        <v>2283</v>
      </c>
      <c r="E199" s="3">
        <v>3177974251</v>
      </c>
      <c r="F199" s="3" t="s">
        <v>2284</v>
      </c>
      <c r="G199" s="4">
        <v>44138.42596064815</v>
      </c>
      <c r="H199" s="3" t="s">
        <v>48</v>
      </c>
      <c r="I199" s="3" t="s">
        <v>1984</v>
      </c>
      <c r="M199" s="3" t="s">
        <v>95</v>
      </c>
      <c r="O199" s="3" t="s">
        <v>441</v>
      </c>
      <c r="Q199" s="3" t="s">
        <v>273</v>
      </c>
      <c r="S199" s="3" t="s">
        <v>2285</v>
      </c>
      <c r="T199" s="3" t="s">
        <v>2286</v>
      </c>
      <c r="U199" s="3" t="s">
        <v>1112</v>
      </c>
      <c r="W199" s="3" t="s">
        <v>55</v>
      </c>
      <c r="X199" s="3">
        <v>50</v>
      </c>
      <c r="Y199" s="3">
        <v>20</v>
      </c>
      <c r="Z199" s="3">
        <v>20</v>
      </c>
      <c r="AB199" s="3" t="s">
        <v>61</v>
      </c>
      <c r="AD199" s="3" t="s">
        <v>193</v>
      </c>
      <c r="AG199" s="3" t="s">
        <v>146</v>
      </c>
      <c r="AI199" s="3" t="s">
        <v>100</v>
      </c>
      <c r="AJ199" s="3" t="s">
        <v>75</v>
      </c>
      <c r="AK199" s="3" t="s">
        <v>100</v>
      </c>
      <c r="AL199" s="3" t="s">
        <v>76</v>
      </c>
      <c r="AM199" s="3" t="s">
        <v>76</v>
      </c>
      <c r="AN199" s="3" t="s">
        <v>100</v>
      </c>
      <c r="AO199" s="3" t="s">
        <v>75</v>
      </c>
      <c r="AP199" s="3" t="s">
        <v>76</v>
      </c>
      <c r="AQ199" s="3" t="s">
        <v>101</v>
      </c>
      <c r="AW199" s="3" t="s">
        <v>102</v>
      </c>
    </row>
    <row r="200" spans="1:50" x14ac:dyDescent="0.35">
      <c r="A200" s="3" t="s">
        <v>2287</v>
      </c>
      <c r="B200" s="3" t="s">
        <v>2288</v>
      </c>
      <c r="C200" s="3" t="s">
        <v>2289</v>
      </c>
      <c r="D200" s="3" t="s">
        <v>904</v>
      </c>
      <c r="E200" s="3">
        <v>3183713030</v>
      </c>
      <c r="F200" s="3" t="s">
        <v>2290</v>
      </c>
      <c r="G200" s="4">
        <v>44138.422442129631</v>
      </c>
      <c r="H200" s="3" t="s">
        <v>48</v>
      </c>
      <c r="I200" s="3" t="s">
        <v>403</v>
      </c>
      <c r="M200" s="3" t="s">
        <v>404</v>
      </c>
      <c r="O200" s="3" t="s">
        <v>1873</v>
      </c>
      <c r="Q200" s="3" t="s">
        <v>124</v>
      </c>
      <c r="S200" s="3" t="s">
        <v>112</v>
      </c>
      <c r="T200" s="3" t="s">
        <v>2291</v>
      </c>
      <c r="U200" s="3" t="s">
        <v>1004</v>
      </c>
      <c r="W200" s="3" t="s">
        <v>19</v>
      </c>
      <c r="Y200" s="3">
        <v>10</v>
      </c>
      <c r="AA200" s="3" t="s">
        <v>2292</v>
      </c>
      <c r="AB200" s="3" t="s">
        <v>61</v>
      </c>
      <c r="AD200" s="3" t="s">
        <v>176</v>
      </c>
      <c r="AF200" s="3" t="s">
        <v>2293</v>
      </c>
      <c r="AG200" s="3" t="s">
        <v>195</v>
      </c>
      <c r="AI200" s="3" t="s">
        <v>75</v>
      </c>
      <c r="AJ200" s="3" t="s">
        <v>100</v>
      </c>
      <c r="AK200" s="3" t="s">
        <v>76</v>
      </c>
      <c r="AL200" s="3" t="s">
        <v>76</v>
      </c>
      <c r="AM200" s="3" t="s">
        <v>76</v>
      </c>
      <c r="AN200" s="3" t="s">
        <v>75</v>
      </c>
      <c r="AO200" s="3" t="s">
        <v>101</v>
      </c>
      <c r="AP200" s="3" t="s">
        <v>75</v>
      </c>
      <c r="AQ200" s="3" t="s">
        <v>101</v>
      </c>
      <c r="AS200" s="3" t="s">
        <v>2294</v>
      </c>
      <c r="AT200" s="3" t="s">
        <v>2295</v>
      </c>
      <c r="AU200" s="3" t="s">
        <v>2296</v>
      </c>
    </row>
    <row r="201" spans="1:50" x14ac:dyDescent="0.35">
      <c r="A201" s="3" t="s">
        <v>2297</v>
      </c>
      <c r="B201" s="3" t="s">
        <v>2298</v>
      </c>
      <c r="C201" s="3" t="s">
        <v>2299</v>
      </c>
      <c r="D201" s="3" t="s">
        <v>2300</v>
      </c>
      <c r="E201" s="3">
        <v>3202348507</v>
      </c>
      <c r="F201" s="3" t="s">
        <v>2301</v>
      </c>
      <c r="G201" s="4">
        <v>44138.409131944441</v>
      </c>
      <c r="H201" s="3" t="s">
        <v>48</v>
      </c>
      <c r="I201" s="3" t="s">
        <v>83</v>
      </c>
      <c r="K201" s="3" t="s">
        <v>2302</v>
      </c>
      <c r="M201" s="3" t="s">
        <v>85</v>
      </c>
      <c r="O201" s="3" t="s">
        <v>342</v>
      </c>
      <c r="Q201" s="3" t="s">
        <v>124</v>
      </c>
      <c r="S201" s="3" t="s">
        <v>1171</v>
      </c>
      <c r="T201" s="3" t="s">
        <v>2303</v>
      </c>
      <c r="U201" s="3" t="s">
        <v>331</v>
      </c>
      <c r="W201" s="3" t="s">
        <v>260</v>
      </c>
      <c r="Y201" s="3">
        <v>10</v>
      </c>
      <c r="Z201" s="3">
        <v>15</v>
      </c>
      <c r="AA201" s="3" t="s">
        <v>2304</v>
      </c>
      <c r="AB201" s="3" t="s">
        <v>61</v>
      </c>
      <c r="AD201" s="3" t="s">
        <v>176</v>
      </c>
      <c r="AF201" s="3" t="s">
        <v>2305</v>
      </c>
      <c r="AG201" s="3" t="s">
        <v>146</v>
      </c>
      <c r="AH201" s="3" t="s">
        <v>2306</v>
      </c>
      <c r="AI201" s="3" t="s">
        <v>100</v>
      </c>
      <c r="AJ201" s="3" t="s">
        <v>100</v>
      </c>
      <c r="AK201" s="3" t="s">
        <v>75</v>
      </c>
      <c r="AL201" s="3" t="s">
        <v>100</v>
      </c>
      <c r="AM201" s="3" t="s">
        <v>76</v>
      </c>
      <c r="AN201" s="3" t="s">
        <v>75</v>
      </c>
      <c r="AO201" s="3" t="s">
        <v>100</v>
      </c>
      <c r="AP201" s="3" t="s">
        <v>75</v>
      </c>
      <c r="AQ201" s="3" t="s">
        <v>75</v>
      </c>
      <c r="AR201" s="3" t="s">
        <v>2307</v>
      </c>
      <c r="AT201" s="3" t="s">
        <v>2308</v>
      </c>
      <c r="AW201" s="3" t="s">
        <v>234</v>
      </c>
    </row>
    <row r="202" spans="1:50" x14ac:dyDescent="0.35">
      <c r="A202" s="3" t="s">
        <v>2309</v>
      </c>
      <c r="B202" s="3" t="s">
        <v>1683</v>
      </c>
      <c r="C202" s="3" t="s">
        <v>2310</v>
      </c>
      <c r="D202" s="3" t="s">
        <v>2311</v>
      </c>
      <c r="E202" s="3">
        <v>6785948011</v>
      </c>
      <c r="F202" s="3" t="s">
        <v>2312</v>
      </c>
      <c r="G202" s="4">
        <v>44138.399363425924</v>
      </c>
      <c r="H202" s="3" t="s">
        <v>48</v>
      </c>
      <c r="I202" s="3" t="s">
        <v>49</v>
      </c>
      <c r="M202" s="3" t="s">
        <v>85</v>
      </c>
      <c r="O202" s="3" t="s">
        <v>342</v>
      </c>
      <c r="Q202" s="3" t="s">
        <v>273</v>
      </c>
      <c r="S202" s="3" t="s">
        <v>155</v>
      </c>
      <c r="U202" s="3" t="s">
        <v>2313</v>
      </c>
      <c r="W202" s="3" t="s">
        <v>98</v>
      </c>
      <c r="X202" s="3">
        <v>300</v>
      </c>
      <c r="Z202" s="3">
        <v>300</v>
      </c>
      <c r="AA202" s="3" t="s">
        <v>2314</v>
      </c>
      <c r="AB202" s="3" t="s">
        <v>48</v>
      </c>
      <c r="AC202" s="3" t="s">
        <v>2315</v>
      </c>
      <c r="AD202" s="3" t="s">
        <v>176</v>
      </c>
      <c r="AE202" s="3" t="s">
        <v>176</v>
      </c>
      <c r="AG202" s="3" t="s">
        <v>146</v>
      </c>
      <c r="AI202" s="3" t="s">
        <v>100</v>
      </c>
      <c r="AJ202" s="3" t="s">
        <v>100</v>
      </c>
      <c r="AK202" s="3" t="s">
        <v>100</v>
      </c>
      <c r="AL202" s="3" t="s">
        <v>100</v>
      </c>
      <c r="AM202" s="3" t="s">
        <v>100</v>
      </c>
      <c r="AN202" s="3" t="s">
        <v>100</v>
      </c>
      <c r="AO202" s="3" t="s">
        <v>100</v>
      </c>
      <c r="AP202" s="3" t="s">
        <v>100</v>
      </c>
      <c r="AS202" s="3" t="s">
        <v>2316</v>
      </c>
      <c r="AT202" s="3" t="s">
        <v>2317</v>
      </c>
      <c r="AU202" s="3" t="s">
        <v>61</v>
      </c>
      <c r="AW202" s="3" t="s">
        <v>102</v>
      </c>
    </row>
    <row r="203" spans="1:50" x14ac:dyDescent="0.35">
      <c r="A203" s="3" t="s">
        <v>2318</v>
      </c>
      <c r="B203" s="3" t="s">
        <v>2319</v>
      </c>
      <c r="C203" s="3" t="s">
        <v>2320</v>
      </c>
      <c r="D203" s="3" t="s">
        <v>2321</v>
      </c>
      <c r="E203" s="3">
        <v>6513617243</v>
      </c>
      <c r="F203" s="3" t="s">
        <v>2322</v>
      </c>
      <c r="G203" s="4">
        <v>44138.397685185184</v>
      </c>
      <c r="H203" s="3" t="s">
        <v>48</v>
      </c>
      <c r="I203" s="3" t="s">
        <v>83</v>
      </c>
      <c r="M203" s="3" t="s">
        <v>226</v>
      </c>
      <c r="O203" s="3" t="s">
        <v>1714</v>
      </c>
      <c r="Q203" s="3" t="s">
        <v>52</v>
      </c>
      <c r="S203" s="3" t="s">
        <v>112</v>
      </c>
      <c r="U203" s="3" t="s">
        <v>2323</v>
      </c>
      <c r="W203" s="3" t="s">
        <v>504</v>
      </c>
      <c r="AB203" s="3" t="s">
        <v>61</v>
      </c>
      <c r="AD203" s="3" t="s">
        <v>176</v>
      </c>
      <c r="AG203" s="3" t="s">
        <v>146</v>
      </c>
      <c r="AI203" s="3" t="s">
        <v>100</v>
      </c>
      <c r="AJ203" s="3" t="s">
        <v>100</v>
      </c>
      <c r="AK203" s="3" t="s">
        <v>75</v>
      </c>
      <c r="AL203" s="3" t="s">
        <v>75</v>
      </c>
      <c r="AM203" s="3" t="s">
        <v>75</v>
      </c>
      <c r="AO203" s="3" t="s">
        <v>101</v>
      </c>
      <c r="AP203" s="3" t="s">
        <v>76</v>
      </c>
      <c r="AS203" s="3" t="s">
        <v>2324</v>
      </c>
      <c r="AT203" s="3" t="s">
        <v>2325</v>
      </c>
    </row>
    <row r="204" spans="1:50" x14ac:dyDescent="0.35">
      <c r="A204" s="3" t="s">
        <v>2326</v>
      </c>
      <c r="F204" s="3" t="s">
        <v>2327</v>
      </c>
      <c r="G204" s="4">
        <v>44138.39738425926</v>
      </c>
      <c r="H204" s="3" t="s">
        <v>61</v>
      </c>
      <c r="I204" s="3" t="s">
        <v>83</v>
      </c>
      <c r="K204" s="3" t="s">
        <v>550</v>
      </c>
      <c r="M204" s="3" t="s">
        <v>85</v>
      </c>
      <c r="O204" s="3" t="s">
        <v>2328</v>
      </c>
      <c r="P204" s="3" t="s">
        <v>2329</v>
      </c>
      <c r="Q204" s="3" t="s">
        <v>87</v>
      </c>
      <c r="S204" s="3" t="s">
        <v>1570</v>
      </c>
      <c r="U204" s="3" t="s">
        <v>67</v>
      </c>
      <c r="W204" s="3" t="s">
        <v>215</v>
      </c>
      <c r="X204" s="3">
        <v>2</v>
      </c>
      <c r="Y204" s="3">
        <v>70</v>
      </c>
      <c r="Z204" s="3">
        <v>5</v>
      </c>
      <c r="AA204" s="3" t="s">
        <v>2330</v>
      </c>
      <c r="AB204" s="3" t="s">
        <v>61</v>
      </c>
      <c r="AD204" s="3" t="s">
        <v>72</v>
      </c>
      <c r="AF204" s="3" t="s">
        <v>2331</v>
      </c>
      <c r="AG204" s="3" t="s">
        <v>146</v>
      </c>
      <c r="AH204" s="3" t="s">
        <v>2332</v>
      </c>
      <c r="AI204" s="3" t="s">
        <v>76</v>
      </c>
      <c r="AJ204" s="3" t="s">
        <v>75</v>
      </c>
      <c r="AK204" s="3" t="s">
        <v>75</v>
      </c>
      <c r="AL204" s="3" t="s">
        <v>76</v>
      </c>
      <c r="AM204" s="3" t="s">
        <v>100</v>
      </c>
      <c r="AN204" s="3" t="s">
        <v>100</v>
      </c>
      <c r="AO204" s="3" t="s">
        <v>100</v>
      </c>
      <c r="AP204" s="3" t="s">
        <v>75</v>
      </c>
      <c r="AX204" s="3" t="s">
        <v>61</v>
      </c>
    </row>
    <row r="205" spans="1:50" x14ac:dyDescent="0.35">
      <c r="A205" s="3" t="s">
        <v>2333</v>
      </c>
      <c r="B205" s="3" t="s">
        <v>2334</v>
      </c>
      <c r="C205" s="3" t="s">
        <v>2335</v>
      </c>
      <c r="D205" s="3" t="s">
        <v>429</v>
      </c>
      <c r="E205" s="3">
        <v>6122800856</v>
      </c>
      <c r="F205" s="3" t="s">
        <v>2336</v>
      </c>
      <c r="G205" s="4">
        <v>44138.377766203703</v>
      </c>
      <c r="H205" s="3" t="s">
        <v>61</v>
      </c>
      <c r="I205" s="3" t="s">
        <v>83</v>
      </c>
      <c r="K205" s="3" t="s">
        <v>780</v>
      </c>
      <c r="M205" s="3" t="s">
        <v>85</v>
      </c>
      <c r="O205" s="3" t="s">
        <v>2337</v>
      </c>
      <c r="Q205" s="3" t="s">
        <v>111</v>
      </c>
      <c r="S205" s="3" t="s">
        <v>142</v>
      </c>
      <c r="U205" s="3" t="s">
        <v>310</v>
      </c>
      <c r="W205" s="3" t="s">
        <v>215</v>
      </c>
      <c r="X205" s="3">
        <v>20</v>
      </c>
      <c r="Y205" s="3">
        <v>200</v>
      </c>
      <c r="Z205" s="3">
        <v>400</v>
      </c>
      <c r="AA205" s="3" t="s">
        <v>2338</v>
      </c>
      <c r="AB205" s="3" t="s">
        <v>61</v>
      </c>
      <c r="AD205" s="3" t="s">
        <v>72</v>
      </c>
      <c r="AF205" s="3" t="s">
        <v>2339</v>
      </c>
      <c r="AG205" s="3" t="s">
        <v>195</v>
      </c>
      <c r="AI205" s="3" t="s">
        <v>100</v>
      </c>
      <c r="AJ205" s="3" t="s">
        <v>75</v>
      </c>
      <c r="AK205" s="3" t="s">
        <v>75</v>
      </c>
      <c r="AL205" s="3" t="s">
        <v>75</v>
      </c>
      <c r="AM205" s="3" t="s">
        <v>75</v>
      </c>
      <c r="AN205" s="3" t="s">
        <v>100</v>
      </c>
      <c r="AO205" s="3" t="s">
        <v>100</v>
      </c>
      <c r="AP205" s="3" t="s">
        <v>75</v>
      </c>
      <c r="AS205" s="3" t="s">
        <v>2340</v>
      </c>
      <c r="AT205" s="3" t="s">
        <v>2341</v>
      </c>
      <c r="AX205" s="3" t="s">
        <v>48</v>
      </c>
    </row>
    <row r="206" spans="1:50" x14ac:dyDescent="0.35">
      <c r="A206" s="3" t="s">
        <v>2342</v>
      </c>
      <c r="B206" s="3" t="s">
        <v>2343</v>
      </c>
      <c r="C206" s="3" t="s">
        <v>2344</v>
      </c>
      <c r="D206" s="3" t="s">
        <v>207</v>
      </c>
      <c r="E206" s="3" t="s">
        <v>2345</v>
      </c>
      <c r="F206" s="3" t="s">
        <v>2346</v>
      </c>
      <c r="G206" s="4">
        <v>44138.359965277778</v>
      </c>
      <c r="H206" s="3" t="s">
        <v>48</v>
      </c>
      <c r="I206" s="3" t="s">
        <v>2347</v>
      </c>
      <c r="M206" s="3" t="s">
        <v>50</v>
      </c>
      <c r="O206" s="3" t="s">
        <v>441</v>
      </c>
      <c r="Q206" s="3" t="s">
        <v>273</v>
      </c>
      <c r="S206" s="3" t="s">
        <v>2348</v>
      </c>
      <c r="T206" s="3" t="s">
        <v>2349</v>
      </c>
      <c r="U206" s="3" t="s">
        <v>67</v>
      </c>
      <c r="W206" s="3" t="s">
        <v>37</v>
      </c>
      <c r="AB206" s="3" t="s">
        <v>48</v>
      </c>
      <c r="AC206" s="3" t="s">
        <v>2350</v>
      </c>
      <c r="AD206" s="3" t="s">
        <v>72</v>
      </c>
      <c r="AE206" s="3" t="s">
        <v>72</v>
      </c>
      <c r="AF206" s="3" t="s">
        <v>2351</v>
      </c>
      <c r="AG206" s="3" t="s">
        <v>73</v>
      </c>
      <c r="AI206" s="3" t="s">
        <v>75</v>
      </c>
      <c r="AJ206" s="3" t="s">
        <v>75</v>
      </c>
      <c r="AK206" s="3" t="s">
        <v>75</v>
      </c>
      <c r="AL206" s="3" t="s">
        <v>76</v>
      </c>
      <c r="AM206" s="3" t="s">
        <v>76</v>
      </c>
      <c r="AN206" s="3" t="s">
        <v>100</v>
      </c>
      <c r="AO206" s="3" t="s">
        <v>100</v>
      </c>
      <c r="AP206" s="3" t="s">
        <v>75</v>
      </c>
      <c r="AS206" s="3" t="s">
        <v>2352</v>
      </c>
      <c r="AT206" s="3" t="s">
        <v>2353</v>
      </c>
      <c r="AU206" s="3" t="s">
        <v>2354</v>
      </c>
      <c r="AW206" s="3" t="s">
        <v>234</v>
      </c>
    </row>
    <row r="207" spans="1:50" x14ac:dyDescent="0.35">
      <c r="A207" s="3" t="s">
        <v>2355</v>
      </c>
      <c r="B207" s="3" t="s">
        <v>1930</v>
      </c>
      <c r="C207" s="3" t="s">
        <v>2356</v>
      </c>
      <c r="D207" s="3" t="s">
        <v>120</v>
      </c>
      <c r="E207" s="3">
        <v>2103201287</v>
      </c>
      <c r="F207" s="3" t="s">
        <v>2357</v>
      </c>
      <c r="G207" s="4">
        <v>44138.329930555556</v>
      </c>
      <c r="H207" s="3" t="s">
        <v>48</v>
      </c>
      <c r="I207" s="3" t="s">
        <v>1880</v>
      </c>
      <c r="M207" s="3" t="s">
        <v>2358</v>
      </c>
      <c r="O207" s="3" t="s">
        <v>2359</v>
      </c>
      <c r="Q207" s="3" t="s">
        <v>273</v>
      </c>
      <c r="S207" s="3" t="s">
        <v>2360</v>
      </c>
      <c r="T207" s="3" t="s">
        <v>2361</v>
      </c>
      <c r="U207" s="3" t="s">
        <v>1271</v>
      </c>
      <c r="W207" s="3" t="s">
        <v>713</v>
      </c>
      <c r="X207" s="3">
        <v>30</v>
      </c>
      <c r="Y207" s="3">
        <v>15</v>
      </c>
      <c r="AA207" s="3" t="s">
        <v>2362</v>
      </c>
      <c r="AB207" s="3" t="s">
        <v>48</v>
      </c>
      <c r="AC207" s="3" t="s">
        <v>2363</v>
      </c>
      <c r="AD207" s="3" t="s">
        <v>193</v>
      </c>
      <c r="AE207" s="3" t="s">
        <v>176</v>
      </c>
      <c r="AF207" s="3" t="s">
        <v>2364</v>
      </c>
      <c r="AG207" s="3" t="s">
        <v>146</v>
      </c>
      <c r="AH207" s="3" t="s">
        <v>2365</v>
      </c>
      <c r="AI207" s="3" t="s">
        <v>100</v>
      </c>
      <c r="AJ207" s="3" t="s">
        <v>100</v>
      </c>
      <c r="AK207" s="3" t="s">
        <v>100</v>
      </c>
      <c r="AL207" s="3" t="s">
        <v>100</v>
      </c>
      <c r="AM207" s="3" t="s">
        <v>101</v>
      </c>
      <c r="AN207" s="3" t="s">
        <v>100</v>
      </c>
      <c r="AO207" s="3" t="s">
        <v>100</v>
      </c>
      <c r="AP207" s="3" t="s">
        <v>75</v>
      </c>
      <c r="AS207" s="3" t="s">
        <v>2366</v>
      </c>
      <c r="AT207" s="3" t="s">
        <v>2367</v>
      </c>
      <c r="AU207" s="3" t="s">
        <v>1928</v>
      </c>
      <c r="AW207" s="3" t="s">
        <v>234</v>
      </c>
    </row>
    <row r="208" spans="1:50" x14ac:dyDescent="0.35">
      <c r="A208" s="3" t="s">
        <v>2368</v>
      </c>
      <c r="B208" s="3" t="s">
        <v>2369</v>
      </c>
      <c r="C208" s="3" t="s">
        <v>2370</v>
      </c>
      <c r="D208" s="3" t="s">
        <v>2371</v>
      </c>
      <c r="E208" s="3">
        <v>2188783060</v>
      </c>
      <c r="F208" s="3" t="s">
        <v>2372</v>
      </c>
      <c r="G208" s="4">
        <v>44138.301307870373</v>
      </c>
      <c r="H208" s="3" t="s">
        <v>61</v>
      </c>
      <c r="I208" s="3" t="s">
        <v>83</v>
      </c>
      <c r="K208" s="3" t="s">
        <v>2373</v>
      </c>
      <c r="M208" s="3" t="s">
        <v>85</v>
      </c>
      <c r="O208" s="3" t="s">
        <v>187</v>
      </c>
      <c r="Q208" s="3" t="s">
        <v>64</v>
      </c>
      <c r="S208" s="3" t="s">
        <v>2374</v>
      </c>
      <c r="T208" s="3" t="s">
        <v>2375</v>
      </c>
      <c r="U208" s="3" t="s">
        <v>213</v>
      </c>
      <c r="V208" s="3" t="s">
        <v>2376</v>
      </c>
      <c r="W208" s="3" t="s">
        <v>556</v>
      </c>
      <c r="X208" s="3" t="s">
        <v>2377</v>
      </c>
      <c r="Y208" s="3" t="s">
        <v>2378</v>
      </c>
      <c r="Z208" s="3" t="s">
        <v>2379</v>
      </c>
      <c r="AA208" s="3" t="s">
        <v>2380</v>
      </c>
      <c r="AB208" s="3" t="s">
        <v>61</v>
      </c>
      <c r="AD208" s="3" t="s">
        <v>193</v>
      </c>
      <c r="AF208" s="3" t="s">
        <v>2381</v>
      </c>
      <c r="AH208" s="3" t="s">
        <v>2382</v>
      </c>
      <c r="AI208" s="3" t="s">
        <v>101</v>
      </c>
      <c r="AJ208" s="3" t="s">
        <v>76</v>
      </c>
      <c r="AK208" s="3" t="s">
        <v>75</v>
      </c>
      <c r="AL208" s="3" t="s">
        <v>101</v>
      </c>
      <c r="AM208" s="3" t="s">
        <v>100</v>
      </c>
      <c r="AN208" s="3" t="s">
        <v>100</v>
      </c>
      <c r="AO208" s="3" t="s">
        <v>100</v>
      </c>
      <c r="AP208" s="3" t="s">
        <v>75</v>
      </c>
      <c r="AQ208" s="3" t="s">
        <v>101</v>
      </c>
      <c r="AR208" s="3" t="s">
        <v>2383</v>
      </c>
      <c r="AS208" s="3" t="s">
        <v>2384</v>
      </c>
      <c r="AT208" s="3" t="s">
        <v>2385</v>
      </c>
      <c r="AU208" s="3" t="s">
        <v>2386</v>
      </c>
      <c r="AW208" s="3" t="s">
        <v>165</v>
      </c>
      <c r="AX208" s="3" t="s">
        <v>48</v>
      </c>
    </row>
    <row r="209" spans="1:50" x14ac:dyDescent="0.35">
      <c r="A209" s="3" t="s">
        <v>2387</v>
      </c>
      <c r="B209" s="3" t="s">
        <v>2388</v>
      </c>
      <c r="C209" s="3" t="s">
        <v>2389</v>
      </c>
      <c r="D209" s="3" t="s">
        <v>2390</v>
      </c>
      <c r="F209" s="3" t="s">
        <v>2391</v>
      </c>
      <c r="G209" s="4">
        <v>44138.296018518522</v>
      </c>
      <c r="H209" s="3" t="s">
        <v>48</v>
      </c>
      <c r="I209" s="3" t="s">
        <v>2392</v>
      </c>
      <c r="M209" s="3" t="s">
        <v>50</v>
      </c>
      <c r="O209" s="3" t="s">
        <v>711</v>
      </c>
      <c r="Q209" s="3" t="s">
        <v>273</v>
      </c>
      <c r="S209" s="3" t="s">
        <v>112</v>
      </c>
      <c r="U209" s="3" t="s">
        <v>331</v>
      </c>
      <c r="W209" s="3" t="s">
        <v>260</v>
      </c>
      <c r="Y209" s="6">
        <v>43961</v>
      </c>
      <c r="Z209" s="3">
        <v>50</v>
      </c>
      <c r="AB209" s="3" t="s">
        <v>61</v>
      </c>
      <c r="AD209" s="3" t="s">
        <v>99</v>
      </c>
      <c r="AG209" s="3" t="s">
        <v>146</v>
      </c>
      <c r="AI209" s="3" t="s">
        <v>75</v>
      </c>
      <c r="AJ209" s="3" t="s">
        <v>75</v>
      </c>
      <c r="AL209" s="3" t="s">
        <v>76</v>
      </c>
      <c r="AM209" s="3" t="s">
        <v>76</v>
      </c>
      <c r="AP209" s="3" t="s">
        <v>76</v>
      </c>
    </row>
    <row r="210" spans="1:50" x14ac:dyDescent="0.35">
      <c r="A210" s="3" t="s">
        <v>2393</v>
      </c>
      <c r="B210" s="3" t="s">
        <v>2394</v>
      </c>
      <c r="C210" s="3" t="s">
        <v>2395</v>
      </c>
      <c r="D210" s="3" t="s">
        <v>2264</v>
      </c>
      <c r="E210" s="3">
        <v>8047808311</v>
      </c>
      <c r="F210" s="3" t="s">
        <v>2396</v>
      </c>
      <c r="G210" s="4">
        <v>44138.220196759263</v>
      </c>
      <c r="H210" s="3" t="s">
        <v>48</v>
      </c>
      <c r="I210" s="3" t="s">
        <v>2397</v>
      </c>
      <c r="M210" s="3" t="s">
        <v>85</v>
      </c>
      <c r="O210" s="3" t="s">
        <v>2398</v>
      </c>
      <c r="Q210" s="3" t="s">
        <v>273</v>
      </c>
      <c r="S210" s="3" t="s">
        <v>155</v>
      </c>
      <c r="T210" s="3" t="s">
        <v>2399</v>
      </c>
      <c r="U210" s="3" t="s">
        <v>490</v>
      </c>
      <c r="W210" s="3" t="s">
        <v>504</v>
      </c>
      <c r="AB210" s="3" t="s">
        <v>61</v>
      </c>
      <c r="AD210" s="3" t="s">
        <v>99</v>
      </c>
      <c r="AF210" s="3" t="s">
        <v>2400</v>
      </c>
      <c r="AG210" s="3" t="s">
        <v>146</v>
      </c>
      <c r="AH210" s="3" t="s">
        <v>2401</v>
      </c>
      <c r="AI210" s="3" t="s">
        <v>100</v>
      </c>
      <c r="AJ210" s="3" t="s">
        <v>100</v>
      </c>
      <c r="AK210" s="3" t="s">
        <v>100</v>
      </c>
      <c r="AL210" s="3" t="s">
        <v>75</v>
      </c>
      <c r="AM210" s="3" t="s">
        <v>100</v>
      </c>
      <c r="AN210" s="3" t="s">
        <v>75</v>
      </c>
      <c r="AO210" s="3" t="s">
        <v>100</v>
      </c>
      <c r="AP210" s="3" t="s">
        <v>76</v>
      </c>
      <c r="AS210" s="3" t="s">
        <v>2402</v>
      </c>
      <c r="AT210" s="3" t="s">
        <v>2403</v>
      </c>
      <c r="AU210" s="3" t="s">
        <v>2404</v>
      </c>
      <c r="AW210" s="3" t="s">
        <v>165</v>
      </c>
    </row>
    <row r="211" spans="1:50" x14ac:dyDescent="0.35">
      <c r="A211" s="3" t="s">
        <v>2405</v>
      </c>
      <c r="B211" s="3" t="s">
        <v>2406</v>
      </c>
      <c r="C211" s="3" t="s">
        <v>2407</v>
      </c>
      <c r="D211" s="3" t="s">
        <v>2408</v>
      </c>
      <c r="E211" s="3">
        <v>9168026290</v>
      </c>
      <c r="F211" s="3" t="s">
        <v>2409</v>
      </c>
      <c r="G211" s="4">
        <v>44137.925173611111</v>
      </c>
      <c r="H211" s="3" t="s">
        <v>48</v>
      </c>
      <c r="I211" s="3" t="s">
        <v>240</v>
      </c>
      <c r="M211" s="3" t="s">
        <v>85</v>
      </c>
      <c r="O211" s="3" t="s">
        <v>2410</v>
      </c>
      <c r="Q211" s="3" t="s">
        <v>87</v>
      </c>
      <c r="S211" s="3" t="s">
        <v>463</v>
      </c>
      <c r="T211" s="3" t="s">
        <v>2411</v>
      </c>
      <c r="U211" s="3" t="s">
        <v>614</v>
      </c>
      <c r="W211" s="3" t="s">
        <v>260</v>
      </c>
      <c r="Y211" s="3">
        <v>200</v>
      </c>
      <c r="Z211" s="3">
        <v>200</v>
      </c>
      <c r="AA211" s="3" t="s">
        <v>2412</v>
      </c>
      <c r="AB211" s="3" t="s">
        <v>61</v>
      </c>
      <c r="AD211" s="3" t="s">
        <v>193</v>
      </c>
      <c r="AF211" s="3" t="s">
        <v>2413</v>
      </c>
      <c r="AG211" s="3" t="s">
        <v>146</v>
      </c>
      <c r="AH211" s="3" t="s">
        <v>2414</v>
      </c>
      <c r="AI211" s="3" t="s">
        <v>100</v>
      </c>
      <c r="AJ211" s="3" t="s">
        <v>100</v>
      </c>
      <c r="AK211" s="3" t="s">
        <v>100</v>
      </c>
      <c r="AL211" s="3" t="s">
        <v>100</v>
      </c>
      <c r="AM211" s="3" t="s">
        <v>101</v>
      </c>
      <c r="AN211" s="3" t="s">
        <v>75</v>
      </c>
      <c r="AO211" s="3" t="s">
        <v>100</v>
      </c>
      <c r="AP211" s="3" t="s">
        <v>100</v>
      </c>
      <c r="AS211" s="3" t="s">
        <v>2415</v>
      </c>
      <c r="AT211" s="3" t="s">
        <v>2416</v>
      </c>
      <c r="AW211" s="3" t="s">
        <v>102</v>
      </c>
    </row>
    <row r="212" spans="1:50" x14ac:dyDescent="0.35">
      <c r="A212" s="3" t="s">
        <v>2417</v>
      </c>
      <c r="B212" s="3" t="s">
        <v>2418</v>
      </c>
      <c r="C212" s="3" t="s">
        <v>2419</v>
      </c>
      <c r="D212" s="3" t="s">
        <v>2420</v>
      </c>
      <c r="E212" s="3">
        <v>6513385080</v>
      </c>
      <c r="F212" s="3" t="s">
        <v>2421</v>
      </c>
      <c r="G212" s="4">
        <v>44137.925011574072</v>
      </c>
      <c r="H212" s="3" t="s">
        <v>61</v>
      </c>
      <c r="I212" s="3" t="s">
        <v>83</v>
      </c>
      <c r="K212" s="3" t="s">
        <v>2422</v>
      </c>
      <c r="M212" s="3" t="s">
        <v>50</v>
      </c>
      <c r="O212" s="3" t="s">
        <v>462</v>
      </c>
      <c r="Q212" s="3" t="s">
        <v>52</v>
      </c>
      <c r="S212" s="3" t="s">
        <v>2423</v>
      </c>
      <c r="U212" s="3" t="s">
        <v>2424</v>
      </c>
      <c r="W212" s="3" t="s">
        <v>55</v>
      </c>
      <c r="AB212" s="3" t="s">
        <v>61</v>
      </c>
      <c r="AD212" s="3" t="s">
        <v>72</v>
      </c>
      <c r="AG212" s="3" t="s">
        <v>146</v>
      </c>
      <c r="AI212" s="3" t="s">
        <v>100</v>
      </c>
      <c r="AJ212" s="3" t="s">
        <v>75</v>
      </c>
      <c r="AK212" s="3" t="s">
        <v>100</v>
      </c>
      <c r="AL212" s="3" t="s">
        <v>100</v>
      </c>
      <c r="AM212" s="3" t="s">
        <v>76</v>
      </c>
      <c r="AN212" s="3" t="s">
        <v>100</v>
      </c>
      <c r="AO212" s="3" t="s">
        <v>100</v>
      </c>
      <c r="AP212" s="3" t="s">
        <v>101</v>
      </c>
      <c r="AQ212" s="3" t="s">
        <v>101</v>
      </c>
      <c r="AV212" s="3" t="s">
        <v>133</v>
      </c>
      <c r="AW212" s="3" t="s">
        <v>165</v>
      </c>
      <c r="AX212" s="3" t="s">
        <v>48</v>
      </c>
    </row>
    <row r="213" spans="1:50" x14ac:dyDescent="0.35">
      <c r="A213" s="3" t="s">
        <v>2425</v>
      </c>
      <c r="B213" s="3" t="s">
        <v>2426</v>
      </c>
      <c r="C213" s="3" t="s">
        <v>2427</v>
      </c>
      <c r="D213" s="3" t="s">
        <v>2428</v>
      </c>
      <c r="E213" s="3" t="s">
        <v>2429</v>
      </c>
      <c r="F213" s="3" t="s">
        <v>2430</v>
      </c>
      <c r="G213" s="4">
        <v>44137.825069444443</v>
      </c>
      <c r="H213" s="3" t="s">
        <v>48</v>
      </c>
      <c r="I213" s="3" t="s">
        <v>240</v>
      </c>
      <c r="M213" s="3" t="s">
        <v>1015</v>
      </c>
      <c r="O213" s="3" t="s">
        <v>597</v>
      </c>
      <c r="Q213" s="3" t="s">
        <v>2431</v>
      </c>
      <c r="R213" s="3" t="s">
        <v>2432</v>
      </c>
      <c r="S213" s="3" t="s">
        <v>155</v>
      </c>
      <c r="T213" s="3" t="s">
        <v>2433</v>
      </c>
      <c r="U213" s="3" t="s">
        <v>734</v>
      </c>
      <c r="W213" s="3" t="s">
        <v>2434</v>
      </c>
      <c r="AB213" s="3" t="s">
        <v>61</v>
      </c>
      <c r="AD213" s="3" t="s">
        <v>193</v>
      </c>
      <c r="AF213" s="3" t="s">
        <v>2435</v>
      </c>
      <c r="AG213" s="3" t="s">
        <v>146</v>
      </c>
      <c r="AI213" s="3" t="s">
        <v>75</v>
      </c>
      <c r="AJ213" s="3" t="s">
        <v>75</v>
      </c>
      <c r="AK213" s="3" t="s">
        <v>75</v>
      </c>
      <c r="AL213" s="3" t="s">
        <v>75</v>
      </c>
      <c r="AM213" s="3" t="s">
        <v>75</v>
      </c>
      <c r="AN213" s="3" t="s">
        <v>75</v>
      </c>
      <c r="AO213" s="3" t="s">
        <v>75</v>
      </c>
      <c r="AP213" s="3" t="s">
        <v>75</v>
      </c>
      <c r="AS213" s="3" t="s">
        <v>2436</v>
      </c>
      <c r="AT213" s="3" t="s">
        <v>2437</v>
      </c>
      <c r="AU213" s="3" t="s">
        <v>61</v>
      </c>
      <c r="AW213" s="3" t="s">
        <v>165</v>
      </c>
    </row>
    <row r="214" spans="1:50" x14ac:dyDescent="0.35">
      <c r="A214" s="3" t="s">
        <v>2438</v>
      </c>
      <c r="B214" s="3" t="s">
        <v>2406</v>
      </c>
      <c r="C214" s="3" t="s">
        <v>2439</v>
      </c>
      <c r="D214" s="3" t="s">
        <v>306</v>
      </c>
      <c r="E214" s="3" t="s">
        <v>2440</v>
      </c>
      <c r="F214" s="3" t="s">
        <v>2441</v>
      </c>
      <c r="G214" s="4">
        <v>44137.80841435185</v>
      </c>
      <c r="H214" s="3" t="s">
        <v>61</v>
      </c>
      <c r="I214" s="3" t="s">
        <v>83</v>
      </c>
      <c r="K214" s="3" t="s">
        <v>2442</v>
      </c>
      <c r="M214" s="3" t="s">
        <v>109</v>
      </c>
      <c r="O214" s="3" t="s">
        <v>2443</v>
      </c>
      <c r="Q214" s="3" t="s">
        <v>124</v>
      </c>
      <c r="S214" s="3" t="s">
        <v>2444</v>
      </c>
      <c r="T214" s="3" t="s">
        <v>2445</v>
      </c>
      <c r="U214" s="3" t="s">
        <v>477</v>
      </c>
      <c r="W214" s="3" t="s">
        <v>144</v>
      </c>
      <c r="X214" s="3">
        <v>700</v>
      </c>
      <c r="AA214" s="3" t="s">
        <v>2446</v>
      </c>
      <c r="AB214" s="3" t="s">
        <v>61</v>
      </c>
      <c r="AD214" s="3" t="s">
        <v>176</v>
      </c>
      <c r="AF214" s="3" t="s">
        <v>2447</v>
      </c>
      <c r="AG214" s="3" t="s">
        <v>146</v>
      </c>
      <c r="AH214" s="3" t="s">
        <v>2448</v>
      </c>
      <c r="AI214" s="3" t="s">
        <v>75</v>
      </c>
      <c r="AJ214" s="3" t="s">
        <v>75</v>
      </c>
      <c r="AK214" s="3" t="s">
        <v>75</v>
      </c>
      <c r="AL214" s="3" t="s">
        <v>76</v>
      </c>
      <c r="AM214" s="3" t="s">
        <v>75</v>
      </c>
      <c r="AN214" s="3" t="s">
        <v>76</v>
      </c>
      <c r="AO214" s="3" t="s">
        <v>75</v>
      </c>
      <c r="AP214" s="3" t="s">
        <v>75</v>
      </c>
      <c r="AT214" s="3" t="s">
        <v>2449</v>
      </c>
      <c r="AW214" s="3" t="s">
        <v>234</v>
      </c>
      <c r="AX214" s="3" t="s">
        <v>48</v>
      </c>
    </row>
    <row r="215" spans="1:50" x14ac:dyDescent="0.35">
      <c r="A215" s="3" t="s">
        <v>2450</v>
      </c>
      <c r="B215" s="3" t="s">
        <v>2451</v>
      </c>
      <c r="C215" s="3" t="s">
        <v>2452</v>
      </c>
      <c r="D215" s="3" t="s">
        <v>120</v>
      </c>
      <c r="E215" s="3">
        <v>6128741412</v>
      </c>
      <c r="F215" s="3" t="s">
        <v>2453</v>
      </c>
      <c r="G215" s="4">
        <v>44137.798252314817</v>
      </c>
      <c r="H215" s="3" t="s">
        <v>61</v>
      </c>
      <c r="I215" s="3" t="s">
        <v>83</v>
      </c>
      <c r="K215" s="3" t="s">
        <v>389</v>
      </c>
      <c r="M215" s="3" t="s">
        <v>50</v>
      </c>
      <c r="O215" s="3" t="s">
        <v>2454</v>
      </c>
      <c r="Q215" s="3" t="s">
        <v>273</v>
      </c>
      <c r="S215" s="3" t="s">
        <v>2455</v>
      </c>
      <c r="T215" s="3" t="s">
        <v>2456</v>
      </c>
      <c r="U215" s="3" t="s">
        <v>585</v>
      </c>
      <c r="W215" s="3" t="s">
        <v>713</v>
      </c>
      <c r="X215" s="3">
        <v>10</v>
      </c>
      <c r="Y215" s="3">
        <v>60</v>
      </c>
      <c r="AA215" s="3" t="s">
        <v>2457</v>
      </c>
      <c r="AB215" s="3" t="s">
        <v>48</v>
      </c>
      <c r="AC215" s="3" t="s">
        <v>2458</v>
      </c>
      <c r="AD215" s="3" t="s">
        <v>176</v>
      </c>
      <c r="AE215" s="3" t="s">
        <v>176</v>
      </c>
      <c r="AG215" s="3" t="s">
        <v>73</v>
      </c>
      <c r="AI215" s="3" t="s">
        <v>100</v>
      </c>
      <c r="AJ215" s="3" t="s">
        <v>100</v>
      </c>
      <c r="AK215" s="3" t="s">
        <v>100</v>
      </c>
      <c r="AL215" s="3" t="s">
        <v>100</v>
      </c>
      <c r="AM215" s="3" t="s">
        <v>101</v>
      </c>
      <c r="AN215" s="3" t="s">
        <v>100</v>
      </c>
      <c r="AO215" s="3" t="s">
        <v>100</v>
      </c>
      <c r="AP215" s="3" t="s">
        <v>75</v>
      </c>
      <c r="AS215" s="3" t="s">
        <v>2459</v>
      </c>
      <c r="AT215" s="3" t="s">
        <v>2460</v>
      </c>
      <c r="AX215" s="3" t="s">
        <v>61</v>
      </c>
    </row>
    <row r="216" spans="1:50" x14ac:dyDescent="0.35">
      <c r="A216" s="3" t="s">
        <v>2461</v>
      </c>
      <c r="B216" s="3" t="s">
        <v>2462</v>
      </c>
      <c r="C216" s="3" t="s">
        <v>2463</v>
      </c>
      <c r="D216" s="3" t="s">
        <v>2464</v>
      </c>
      <c r="E216" s="3" t="s">
        <v>2465</v>
      </c>
      <c r="F216" s="3" t="s">
        <v>2466</v>
      </c>
      <c r="G216" s="4">
        <v>44137.743935185186</v>
      </c>
      <c r="H216" s="3" t="s">
        <v>61</v>
      </c>
      <c r="I216" s="3" t="s">
        <v>83</v>
      </c>
      <c r="K216" s="3" t="s">
        <v>2467</v>
      </c>
      <c r="M216" s="3" t="s">
        <v>2468</v>
      </c>
      <c r="O216" s="3" t="s">
        <v>51</v>
      </c>
      <c r="Q216" s="3" t="s">
        <v>124</v>
      </c>
      <c r="S216" s="3" t="s">
        <v>489</v>
      </c>
      <c r="U216" s="3" t="s">
        <v>706</v>
      </c>
      <c r="W216" s="3" t="s">
        <v>19</v>
      </c>
      <c r="Y216" s="3">
        <v>70</v>
      </c>
      <c r="AA216" s="3" t="s">
        <v>2469</v>
      </c>
      <c r="AB216" s="3" t="s">
        <v>61</v>
      </c>
      <c r="AD216" s="3" t="s">
        <v>176</v>
      </c>
      <c r="AG216" s="3" t="s">
        <v>146</v>
      </c>
      <c r="AH216" s="3" t="s">
        <v>2470</v>
      </c>
      <c r="AI216" s="3" t="s">
        <v>100</v>
      </c>
      <c r="AJ216" s="3" t="s">
        <v>100</v>
      </c>
      <c r="AK216" s="3" t="s">
        <v>100</v>
      </c>
      <c r="AL216" s="3" t="s">
        <v>100</v>
      </c>
      <c r="AM216" s="3" t="s">
        <v>100</v>
      </c>
      <c r="AN216" s="3" t="s">
        <v>100</v>
      </c>
      <c r="AO216" s="3" t="s">
        <v>100</v>
      </c>
      <c r="AP216" s="3" t="s">
        <v>100</v>
      </c>
      <c r="AS216" s="3" t="s">
        <v>2471</v>
      </c>
      <c r="AT216" s="3" t="s">
        <v>2472</v>
      </c>
      <c r="AU216" s="3" t="s">
        <v>2473</v>
      </c>
      <c r="AV216" s="3" t="s">
        <v>1332</v>
      </c>
      <c r="AW216" s="3" t="s">
        <v>102</v>
      </c>
      <c r="AX216" s="3" t="s">
        <v>48</v>
      </c>
    </row>
    <row r="217" spans="1:50" x14ac:dyDescent="0.35">
      <c r="A217" s="3" t="s">
        <v>2474</v>
      </c>
      <c r="B217" s="3" t="s">
        <v>2475</v>
      </c>
      <c r="C217" s="3" t="s">
        <v>2476</v>
      </c>
      <c r="D217" s="3" t="s">
        <v>2477</v>
      </c>
      <c r="E217" s="3" t="s">
        <v>2478</v>
      </c>
      <c r="F217" s="3" t="s">
        <v>2479</v>
      </c>
      <c r="G217" s="4">
        <v>44137.716168981482</v>
      </c>
      <c r="H217" s="3" t="s">
        <v>48</v>
      </c>
      <c r="I217" s="3" t="s">
        <v>240</v>
      </c>
      <c r="M217" s="3" t="s">
        <v>109</v>
      </c>
      <c r="O217" s="3" t="s">
        <v>1920</v>
      </c>
      <c r="Q217" s="3" t="s">
        <v>111</v>
      </c>
      <c r="S217" s="3" t="s">
        <v>463</v>
      </c>
      <c r="U217" s="3" t="s">
        <v>1112</v>
      </c>
      <c r="W217" s="3" t="s">
        <v>245</v>
      </c>
      <c r="Y217" s="3">
        <v>17</v>
      </c>
      <c r="Z217" s="3">
        <v>40</v>
      </c>
      <c r="AA217" s="3" t="s">
        <v>2480</v>
      </c>
      <c r="AB217" s="3" t="s">
        <v>61</v>
      </c>
      <c r="AD217" s="3" t="s">
        <v>72</v>
      </c>
      <c r="AF217" s="3" t="s">
        <v>2481</v>
      </c>
      <c r="AG217" s="3" t="s">
        <v>146</v>
      </c>
      <c r="AI217" s="3" t="s">
        <v>100</v>
      </c>
      <c r="AJ217" s="3" t="s">
        <v>100</v>
      </c>
      <c r="AK217" s="3" t="s">
        <v>100</v>
      </c>
      <c r="AL217" s="3" t="s">
        <v>75</v>
      </c>
      <c r="AM217" s="3" t="s">
        <v>75</v>
      </c>
      <c r="AN217" s="3" t="s">
        <v>75</v>
      </c>
      <c r="AO217" s="3" t="s">
        <v>75</v>
      </c>
      <c r="AP217" s="3" t="s">
        <v>75</v>
      </c>
      <c r="AS217" s="3" t="s">
        <v>2482</v>
      </c>
      <c r="AT217" s="3" t="s">
        <v>2483</v>
      </c>
      <c r="AW217" s="3" t="s">
        <v>134</v>
      </c>
    </row>
    <row r="218" spans="1:50" x14ac:dyDescent="0.35">
      <c r="A218" s="3" t="s">
        <v>2484</v>
      </c>
      <c r="B218" s="3" t="s">
        <v>2485</v>
      </c>
      <c r="C218" s="3" t="s">
        <v>2486</v>
      </c>
      <c r="D218" s="3" t="s">
        <v>2487</v>
      </c>
      <c r="E218" s="3">
        <v>5074524100</v>
      </c>
      <c r="F218" s="3" t="s">
        <v>2488</v>
      </c>
      <c r="G218" s="4">
        <v>44137.675995370373</v>
      </c>
      <c r="H218" s="3" t="s">
        <v>61</v>
      </c>
      <c r="I218" s="3" t="s">
        <v>83</v>
      </c>
      <c r="K218" s="3" t="s">
        <v>1234</v>
      </c>
      <c r="M218" s="3" t="s">
        <v>50</v>
      </c>
      <c r="O218" s="3" t="s">
        <v>2489</v>
      </c>
      <c r="Q218" s="3" t="s">
        <v>124</v>
      </c>
      <c r="S218" s="3" t="s">
        <v>2490</v>
      </c>
      <c r="U218" s="3" t="s">
        <v>89</v>
      </c>
      <c r="W218" s="3" t="s">
        <v>1746</v>
      </c>
      <c r="X218" s="3">
        <v>5</v>
      </c>
      <c r="Z218" s="3">
        <v>25</v>
      </c>
      <c r="AB218" s="3" t="s">
        <v>61</v>
      </c>
      <c r="AD218" s="3" t="s">
        <v>72</v>
      </c>
      <c r="AG218" s="3" t="s">
        <v>73</v>
      </c>
      <c r="AI218" s="3" t="s">
        <v>75</v>
      </c>
      <c r="AJ218" s="3" t="s">
        <v>75</v>
      </c>
      <c r="AK218" s="3" t="s">
        <v>100</v>
      </c>
      <c r="AL218" s="3" t="s">
        <v>100</v>
      </c>
      <c r="AM218" s="3" t="s">
        <v>75</v>
      </c>
      <c r="AN218" s="3" t="s">
        <v>75</v>
      </c>
      <c r="AO218" s="3" t="s">
        <v>100</v>
      </c>
      <c r="AP218" s="3" t="s">
        <v>75</v>
      </c>
      <c r="AS218" s="3" t="s">
        <v>2491</v>
      </c>
      <c r="AT218" s="3" t="s">
        <v>2492</v>
      </c>
      <c r="AV218" s="3" t="s">
        <v>397</v>
      </c>
      <c r="AW218" s="3" t="s">
        <v>234</v>
      </c>
      <c r="AX218" s="3" t="s">
        <v>61</v>
      </c>
    </row>
    <row r="219" spans="1:50" x14ac:dyDescent="0.35">
      <c r="A219" s="3" t="s">
        <v>2493</v>
      </c>
      <c r="B219" s="3" t="s">
        <v>2494</v>
      </c>
      <c r="C219" s="3" t="s">
        <v>2495</v>
      </c>
      <c r="E219" s="3">
        <v>2184854424</v>
      </c>
      <c r="F219" s="3" t="s">
        <v>2496</v>
      </c>
      <c r="G219" s="4">
        <v>44137.672997685186</v>
      </c>
      <c r="H219" s="3" t="s">
        <v>61</v>
      </c>
      <c r="I219" s="3" t="s">
        <v>83</v>
      </c>
      <c r="K219" s="3" t="s">
        <v>2497</v>
      </c>
      <c r="M219" s="3" t="s">
        <v>109</v>
      </c>
      <c r="O219" s="3" t="s">
        <v>583</v>
      </c>
      <c r="P219" s="3" t="s">
        <v>2498</v>
      </c>
      <c r="Q219" s="3" t="s">
        <v>64</v>
      </c>
      <c r="S219" s="3" t="s">
        <v>2499</v>
      </c>
      <c r="U219" s="3" t="s">
        <v>2195</v>
      </c>
      <c r="W219" s="3" t="s">
        <v>18</v>
      </c>
      <c r="AA219" s="3" t="s">
        <v>2500</v>
      </c>
      <c r="AB219" s="3" t="s">
        <v>61</v>
      </c>
      <c r="AD219" s="3" t="s">
        <v>193</v>
      </c>
      <c r="AF219" s="3" t="s">
        <v>2501</v>
      </c>
      <c r="AG219" s="3" t="s">
        <v>146</v>
      </c>
      <c r="AI219" s="3" t="s">
        <v>75</v>
      </c>
      <c r="AJ219" s="3" t="s">
        <v>100</v>
      </c>
      <c r="AK219" s="3" t="s">
        <v>75</v>
      </c>
      <c r="AL219" s="3" t="s">
        <v>101</v>
      </c>
      <c r="AM219" s="3" t="s">
        <v>75</v>
      </c>
      <c r="AN219" s="3" t="s">
        <v>100</v>
      </c>
      <c r="AO219" s="3" t="s">
        <v>75</v>
      </c>
      <c r="AP219" s="3" t="s">
        <v>75</v>
      </c>
      <c r="AS219" s="3" t="s">
        <v>2502</v>
      </c>
      <c r="AT219" s="3" t="s">
        <v>2503</v>
      </c>
      <c r="AX219" s="3" t="s">
        <v>61</v>
      </c>
    </row>
    <row r="220" spans="1:50" x14ac:dyDescent="0.35">
      <c r="A220" s="3" t="s">
        <v>2504</v>
      </c>
      <c r="B220" s="3" t="s">
        <v>2505</v>
      </c>
      <c r="C220" s="3" t="s">
        <v>2506</v>
      </c>
      <c r="D220" s="3" t="s">
        <v>2507</v>
      </c>
      <c r="E220" s="3" t="s">
        <v>2508</v>
      </c>
      <c r="F220" s="3" t="s">
        <v>2509</v>
      </c>
      <c r="G220" s="4">
        <v>44137.662430555552</v>
      </c>
      <c r="H220" s="3" t="s">
        <v>48</v>
      </c>
      <c r="I220" s="3" t="s">
        <v>2510</v>
      </c>
      <c r="M220" s="3" t="s">
        <v>50</v>
      </c>
      <c r="O220" s="3" t="s">
        <v>1688</v>
      </c>
      <c r="Q220" s="3" t="s">
        <v>273</v>
      </c>
      <c r="S220" s="3" t="s">
        <v>463</v>
      </c>
      <c r="T220" s="3" t="s">
        <v>2511</v>
      </c>
      <c r="U220" s="3" t="s">
        <v>37</v>
      </c>
      <c r="V220" s="3" t="s">
        <v>2512</v>
      </c>
      <c r="AG220" s="3" t="s">
        <v>146</v>
      </c>
      <c r="AH220" s="3" t="s">
        <v>2513</v>
      </c>
      <c r="AS220" s="3" t="s">
        <v>2514</v>
      </c>
      <c r="AT220" s="3" t="s">
        <v>2515</v>
      </c>
      <c r="AW220" s="3" t="s">
        <v>134</v>
      </c>
    </row>
    <row r="221" spans="1:50" x14ac:dyDescent="0.35">
      <c r="A221" s="3" t="s">
        <v>2516</v>
      </c>
      <c r="B221" s="3" t="s">
        <v>2517</v>
      </c>
      <c r="C221" s="3" t="s">
        <v>2518</v>
      </c>
      <c r="E221" s="3">
        <v>2183353750</v>
      </c>
      <c r="F221" s="3" t="s">
        <v>2519</v>
      </c>
      <c r="G221" s="4">
        <v>44137.658437500002</v>
      </c>
      <c r="H221" s="3" t="s">
        <v>61</v>
      </c>
      <c r="I221" s="3" t="s">
        <v>83</v>
      </c>
      <c r="K221" s="3" t="s">
        <v>2467</v>
      </c>
      <c r="M221" s="3" t="s">
        <v>226</v>
      </c>
      <c r="O221" s="3" t="s">
        <v>2520</v>
      </c>
      <c r="Q221" s="3" t="s">
        <v>124</v>
      </c>
      <c r="S221" s="3" t="s">
        <v>2521</v>
      </c>
      <c r="T221" s="3" t="s">
        <v>2522</v>
      </c>
      <c r="U221" s="3" t="s">
        <v>2195</v>
      </c>
      <c r="W221" s="3" t="s">
        <v>713</v>
      </c>
      <c r="X221" s="3" t="s">
        <v>2523</v>
      </c>
      <c r="Y221" s="3" t="s">
        <v>2524</v>
      </c>
      <c r="AA221" s="3" t="s">
        <v>2525</v>
      </c>
      <c r="AB221" s="3" t="s">
        <v>61</v>
      </c>
      <c r="AD221" s="3" t="s">
        <v>72</v>
      </c>
      <c r="AG221" s="3" t="s">
        <v>146</v>
      </c>
      <c r="AI221" s="3" t="s">
        <v>75</v>
      </c>
      <c r="AJ221" s="3" t="s">
        <v>75</v>
      </c>
      <c r="AK221" s="3" t="s">
        <v>75</v>
      </c>
      <c r="AM221" s="3" t="s">
        <v>75</v>
      </c>
      <c r="AO221" s="3" t="s">
        <v>75</v>
      </c>
      <c r="AP221" s="3" t="s">
        <v>75</v>
      </c>
      <c r="AV221" s="3" t="s">
        <v>397</v>
      </c>
      <c r="AW221" s="3" t="s">
        <v>384</v>
      </c>
      <c r="AX221" s="3" t="s">
        <v>48</v>
      </c>
    </row>
    <row r="222" spans="1:50" x14ac:dyDescent="0.35">
      <c r="A222" s="3" t="s">
        <v>2526</v>
      </c>
      <c r="B222" s="3" t="s">
        <v>1020</v>
      </c>
      <c r="C222" s="3" t="s">
        <v>829</v>
      </c>
      <c r="D222" s="3" t="s">
        <v>223</v>
      </c>
      <c r="E222" s="3">
        <v>2187395286</v>
      </c>
      <c r="F222" s="3" t="s">
        <v>2527</v>
      </c>
      <c r="G222" s="4">
        <v>44137.654039351852</v>
      </c>
      <c r="H222" s="3" t="s">
        <v>61</v>
      </c>
      <c r="I222" s="3" t="s">
        <v>83</v>
      </c>
      <c r="K222" s="3" t="s">
        <v>2528</v>
      </c>
      <c r="M222" s="3" t="s">
        <v>37</v>
      </c>
      <c r="N222" s="3" t="s">
        <v>2529</v>
      </c>
      <c r="O222" s="3" t="s">
        <v>37</v>
      </c>
      <c r="P222" s="3" t="s">
        <v>2530</v>
      </c>
      <c r="Q222" s="3" t="s">
        <v>124</v>
      </c>
      <c r="S222" s="3" t="s">
        <v>463</v>
      </c>
      <c r="T222" s="3" t="s">
        <v>2531</v>
      </c>
      <c r="U222" s="3" t="s">
        <v>2532</v>
      </c>
      <c r="W222" s="3" t="s">
        <v>18</v>
      </c>
      <c r="X222" s="3" t="s">
        <v>2533</v>
      </c>
      <c r="AA222" s="3" t="s">
        <v>2534</v>
      </c>
      <c r="AB222" s="3" t="s">
        <v>61</v>
      </c>
      <c r="AD222" s="3" t="s">
        <v>176</v>
      </c>
      <c r="AF222" s="3" t="s">
        <v>2535</v>
      </c>
      <c r="AG222" s="3" t="s">
        <v>146</v>
      </c>
      <c r="AH222" s="3" t="s">
        <v>2536</v>
      </c>
      <c r="AI222" s="3" t="s">
        <v>75</v>
      </c>
      <c r="AJ222" s="3" t="s">
        <v>75</v>
      </c>
      <c r="AK222" s="3" t="s">
        <v>75</v>
      </c>
      <c r="AL222" s="3" t="s">
        <v>75</v>
      </c>
      <c r="AM222" s="3" t="s">
        <v>75</v>
      </c>
      <c r="AN222" s="3" t="s">
        <v>75</v>
      </c>
      <c r="AO222" s="3" t="s">
        <v>75</v>
      </c>
      <c r="AP222" s="3" t="s">
        <v>75</v>
      </c>
      <c r="AQ222" s="3" t="s">
        <v>75</v>
      </c>
      <c r="AR222" s="3" t="s">
        <v>2537</v>
      </c>
      <c r="AS222" s="3" t="s">
        <v>2538</v>
      </c>
      <c r="AT222" s="3" t="s">
        <v>2539</v>
      </c>
      <c r="AW222" s="3" t="s">
        <v>134</v>
      </c>
      <c r="AX222" s="3" t="s">
        <v>48</v>
      </c>
    </row>
    <row r="223" spans="1:50" x14ac:dyDescent="0.35">
      <c r="A223" s="3" t="s">
        <v>2540</v>
      </c>
      <c r="B223" s="3" t="s">
        <v>2541</v>
      </c>
      <c r="C223" s="3" t="s">
        <v>2542</v>
      </c>
      <c r="D223" s="3" t="s">
        <v>2543</v>
      </c>
      <c r="E223" s="3">
        <v>4135522728</v>
      </c>
      <c r="F223" s="3" t="s">
        <v>2544</v>
      </c>
      <c r="G223" s="4">
        <v>44137.648379629631</v>
      </c>
      <c r="H223" s="3" t="s">
        <v>48</v>
      </c>
      <c r="I223" s="3" t="s">
        <v>1713</v>
      </c>
      <c r="M223" s="3" t="s">
        <v>404</v>
      </c>
      <c r="O223" s="3" t="s">
        <v>1607</v>
      </c>
      <c r="Q223" s="3" t="s">
        <v>124</v>
      </c>
      <c r="S223" s="3" t="s">
        <v>2545</v>
      </c>
      <c r="T223" s="3" t="s">
        <v>2546</v>
      </c>
      <c r="U223" s="3" t="s">
        <v>614</v>
      </c>
      <c r="W223" s="3" t="s">
        <v>245</v>
      </c>
      <c r="Y223" s="3">
        <v>70</v>
      </c>
      <c r="Z223" s="3">
        <v>80</v>
      </c>
      <c r="AA223" s="3" t="s">
        <v>2547</v>
      </c>
      <c r="AB223" s="3" t="s">
        <v>61</v>
      </c>
      <c r="AD223" s="3" t="s">
        <v>72</v>
      </c>
      <c r="AF223" s="3" t="s">
        <v>2548</v>
      </c>
      <c r="AG223" s="3" t="s">
        <v>146</v>
      </c>
      <c r="AH223" s="3" t="s">
        <v>2549</v>
      </c>
      <c r="AI223" s="3" t="s">
        <v>100</v>
      </c>
      <c r="AJ223" s="3" t="s">
        <v>100</v>
      </c>
      <c r="AK223" s="3" t="s">
        <v>100</v>
      </c>
      <c r="AL223" s="3" t="s">
        <v>75</v>
      </c>
      <c r="AM223" s="3" t="s">
        <v>76</v>
      </c>
      <c r="AN223" s="3" t="s">
        <v>100</v>
      </c>
      <c r="AO223" s="3" t="s">
        <v>75</v>
      </c>
      <c r="AP223" s="3" t="s">
        <v>75</v>
      </c>
      <c r="AS223" s="3" t="s">
        <v>2550</v>
      </c>
      <c r="AT223" s="3" t="s">
        <v>2551</v>
      </c>
      <c r="AW223" s="3" t="s">
        <v>234</v>
      </c>
    </row>
    <row r="224" spans="1:50" x14ac:dyDescent="0.35">
      <c r="A224" s="3" t="s">
        <v>2552</v>
      </c>
      <c r="B224" s="3" t="s">
        <v>2553</v>
      </c>
      <c r="C224" s="3" t="s">
        <v>499</v>
      </c>
      <c r="D224" s="3" t="s">
        <v>2554</v>
      </c>
      <c r="E224" s="3">
        <v>6309423193</v>
      </c>
      <c r="F224" s="3" t="s">
        <v>2555</v>
      </c>
      <c r="G224" s="4">
        <v>44137.638344907406</v>
      </c>
      <c r="H224" s="3" t="s">
        <v>48</v>
      </c>
      <c r="I224" s="3" t="s">
        <v>1851</v>
      </c>
      <c r="M224" s="3" t="s">
        <v>404</v>
      </c>
      <c r="O224" s="3" t="s">
        <v>1136</v>
      </c>
      <c r="Q224" s="3" t="s">
        <v>87</v>
      </c>
      <c r="S224" s="3" t="s">
        <v>2556</v>
      </c>
      <c r="T224" s="3" t="s">
        <v>2557</v>
      </c>
      <c r="U224" s="3" t="s">
        <v>695</v>
      </c>
      <c r="W224" s="3" t="s">
        <v>713</v>
      </c>
      <c r="X224" s="3" t="s">
        <v>2558</v>
      </c>
      <c r="Y224" s="3">
        <v>100</v>
      </c>
      <c r="AA224" s="3" t="s">
        <v>2559</v>
      </c>
      <c r="AB224" s="3" t="s">
        <v>61</v>
      </c>
      <c r="AD224" s="3" t="s">
        <v>72</v>
      </c>
      <c r="AF224" s="3" t="s">
        <v>2560</v>
      </c>
      <c r="AG224" s="3" t="s">
        <v>146</v>
      </c>
      <c r="AH224" s="3" t="s">
        <v>2561</v>
      </c>
      <c r="AI224" s="3" t="s">
        <v>75</v>
      </c>
      <c r="AJ224" s="3" t="s">
        <v>75</v>
      </c>
      <c r="AK224" s="3" t="s">
        <v>75</v>
      </c>
      <c r="AL224" s="3" t="s">
        <v>75</v>
      </c>
      <c r="AM224" s="3" t="s">
        <v>101</v>
      </c>
      <c r="AN224" s="3" t="s">
        <v>101</v>
      </c>
      <c r="AO224" s="3" t="s">
        <v>101</v>
      </c>
      <c r="AP224" s="3" t="s">
        <v>75</v>
      </c>
      <c r="AS224" s="3" t="s">
        <v>2562</v>
      </c>
      <c r="AT224" s="3" t="s">
        <v>2563</v>
      </c>
      <c r="AW224" s="3" t="s">
        <v>165</v>
      </c>
    </row>
    <row r="225" spans="1:50" x14ac:dyDescent="0.35">
      <c r="A225" s="3" t="s">
        <v>2564</v>
      </c>
      <c r="B225" s="3" t="s">
        <v>1702</v>
      </c>
      <c r="C225" s="3" t="s">
        <v>2565</v>
      </c>
      <c r="D225" s="3" t="s">
        <v>2566</v>
      </c>
      <c r="F225" s="3" t="s">
        <v>2567</v>
      </c>
      <c r="G225" s="4">
        <v>44137.636817129627</v>
      </c>
      <c r="H225" s="3" t="s">
        <v>48</v>
      </c>
      <c r="I225" s="3" t="s">
        <v>1713</v>
      </c>
      <c r="M225" s="3" t="s">
        <v>404</v>
      </c>
      <c r="O225" s="3" t="s">
        <v>1108</v>
      </c>
      <c r="Q225" s="3" t="s">
        <v>273</v>
      </c>
      <c r="S225" s="3" t="s">
        <v>1787</v>
      </c>
      <c r="T225" s="3" t="s">
        <v>2568</v>
      </c>
      <c r="U225" s="3" t="s">
        <v>1580</v>
      </c>
      <c r="W225" s="3" t="s">
        <v>245</v>
      </c>
      <c r="Y225" s="3">
        <v>40</v>
      </c>
      <c r="Z225" s="3">
        <v>20</v>
      </c>
      <c r="AA225" s="3" t="s">
        <v>2569</v>
      </c>
      <c r="AB225" s="3" t="s">
        <v>61</v>
      </c>
      <c r="AD225" s="3" t="s">
        <v>465</v>
      </c>
      <c r="AF225" s="3" t="s">
        <v>2570</v>
      </c>
      <c r="AG225" s="3" t="s">
        <v>146</v>
      </c>
      <c r="AH225" s="3" t="s">
        <v>2571</v>
      </c>
      <c r="AI225" s="3" t="s">
        <v>100</v>
      </c>
      <c r="AJ225" s="3" t="s">
        <v>100</v>
      </c>
      <c r="AK225" s="3" t="s">
        <v>100</v>
      </c>
      <c r="AL225" s="3" t="s">
        <v>75</v>
      </c>
      <c r="AM225" s="3" t="s">
        <v>75</v>
      </c>
      <c r="AN225" s="3" t="s">
        <v>100</v>
      </c>
      <c r="AO225" s="3" t="s">
        <v>75</v>
      </c>
      <c r="AP225" s="3" t="s">
        <v>100</v>
      </c>
      <c r="AQ225" s="3" t="s">
        <v>100</v>
      </c>
      <c r="AR225" s="3" t="s">
        <v>2572</v>
      </c>
      <c r="AS225" s="3" t="s">
        <v>2573</v>
      </c>
      <c r="AT225" s="3" t="s">
        <v>2574</v>
      </c>
      <c r="AW225" s="3" t="s">
        <v>456</v>
      </c>
    </row>
    <row r="226" spans="1:50" x14ac:dyDescent="0.35">
      <c r="A226" s="3" t="s">
        <v>2575</v>
      </c>
      <c r="B226" s="3" t="s">
        <v>499</v>
      </c>
      <c r="C226" s="3" t="s">
        <v>2576</v>
      </c>
      <c r="D226" s="3" t="s">
        <v>284</v>
      </c>
      <c r="E226" s="3" t="s">
        <v>2577</v>
      </c>
      <c r="F226" s="3" t="s">
        <v>2578</v>
      </c>
      <c r="G226" s="4">
        <v>44137.634155092594</v>
      </c>
      <c r="H226" s="3" t="s">
        <v>48</v>
      </c>
      <c r="I226" s="3" t="s">
        <v>240</v>
      </c>
      <c r="M226" s="3" t="s">
        <v>85</v>
      </c>
      <c r="O226" s="3" t="s">
        <v>2579</v>
      </c>
      <c r="P226" s="3" t="s">
        <v>2580</v>
      </c>
      <c r="Q226" s="3" t="s">
        <v>124</v>
      </c>
      <c r="S226" s="3" t="s">
        <v>2581</v>
      </c>
      <c r="T226" s="3" t="s">
        <v>417</v>
      </c>
      <c r="U226" s="3" t="s">
        <v>2195</v>
      </c>
      <c r="W226" s="3" t="s">
        <v>19</v>
      </c>
      <c r="Y226" s="3">
        <v>5</v>
      </c>
      <c r="AA226" s="3" t="s">
        <v>2582</v>
      </c>
      <c r="AB226" s="3" t="s">
        <v>61</v>
      </c>
      <c r="AD226" s="3" t="s">
        <v>72</v>
      </c>
      <c r="AG226" s="3" t="s">
        <v>146</v>
      </c>
      <c r="AI226" s="3" t="s">
        <v>100</v>
      </c>
      <c r="AJ226" s="3" t="s">
        <v>100</v>
      </c>
      <c r="AK226" s="3" t="s">
        <v>100</v>
      </c>
      <c r="AL226" s="3" t="s">
        <v>75</v>
      </c>
      <c r="AM226" s="3" t="s">
        <v>101</v>
      </c>
      <c r="AN226" s="3" t="s">
        <v>75</v>
      </c>
      <c r="AO226" s="3" t="s">
        <v>100</v>
      </c>
      <c r="AP226" s="3" t="s">
        <v>75</v>
      </c>
      <c r="AS226" s="3" t="s">
        <v>2583</v>
      </c>
      <c r="AT226" s="3" t="s">
        <v>2584</v>
      </c>
      <c r="AU226" s="3" t="s">
        <v>369</v>
      </c>
      <c r="AW226" s="3" t="s">
        <v>234</v>
      </c>
    </row>
    <row r="227" spans="1:50" x14ac:dyDescent="0.35">
      <c r="A227" s="3" t="s">
        <v>2585</v>
      </c>
      <c r="B227" s="3" t="s">
        <v>1915</v>
      </c>
      <c r="C227" s="3" t="s">
        <v>2586</v>
      </c>
      <c r="D227" s="3" t="s">
        <v>223</v>
      </c>
      <c r="E227" s="3">
        <v>8605670863</v>
      </c>
      <c r="F227" s="3" t="s">
        <v>2587</v>
      </c>
      <c r="G227" s="4">
        <v>44137.634143518517</v>
      </c>
      <c r="H227" s="3" t="s">
        <v>48</v>
      </c>
      <c r="I227" s="3" t="s">
        <v>1742</v>
      </c>
      <c r="M227" s="3" t="s">
        <v>50</v>
      </c>
      <c r="O227" s="3" t="s">
        <v>2588</v>
      </c>
      <c r="P227" s="3" t="s">
        <v>2589</v>
      </c>
      <c r="Q227" s="3" t="s">
        <v>52</v>
      </c>
      <c r="S227" s="3" t="s">
        <v>2590</v>
      </c>
      <c r="T227" s="3" t="s">
        <v>2591</v>
      </c>
      <c r="U227" s="3" t="s">
        <v>2592</v>
      </c>
      <c r="W227" s="3" t="s">
        <v>245</v>
      </c>
      <c r="Y227" s="3">
        <v>20</v>
      </c>
      <c r="Z227" s="3">
        <v>20</v>
      </c>
      <c r="AA227" s="3" t="s">
        <v>2593</v>
      </c>
      <c r="AB227" s="3" t="s">
        <v>61</v>
      </c>
      <c r="AD227" s="3" t="s">
        <v>99</v>
      </c>
      <c r="AF227" s="3" t="s">
        <v>2594</v>
      </c>
      <c r="AG227" s="3" t="s">
        <v>146</v>
      </c>
      <c r="AH227" s="3" t="s">
        <v>2595</v>
      </c>
      <c r="AI227" s="3" t="s">
        <v>100</v>
      </c>
      <c r="AJ227" s="3" t="s">
        <v>75</v>
      </c>
      <c r="AK227" s="3" t="s">
        <v>100</v>
      </c>
      <c r="AL227" s="3" t="s">
        <v>100</v>
      </c>
      <c r="AN227" s="3" t="s">
        <v>100</v>
      </c>
      <c r="AO227" s="3" t="s">
        <v>100</v>
      </c>
      <c r="AP227" s="3" t="s">
        <v>75</v>
      </c>
      <c r="AS227" s="3" t="s">
        <v>2596</v>
      </c>
      <c r="AT227" s="3" t="s">
        <v>2597</v>
      </c>
      <c r="AU227" s="3" t="s">
        <v>2598</v>
      </c>
      <c r="AW227" s="3" t="s">
        <v>165</v>
      </c>
    </row>
    <row r="228" spans="1:50" x14ac:dyDescent="0.35">
      <c r="A228" s="3" t="s">
        <v>2599</v>
      </c>
      <c r="B228" s="3" t="s">
        <v>411</v>
      </c>
      <c r="C228" s="3" t="s">
        <v>2600</v>
      </c>
      <c r="D228" s="3" t="s">
        <v>2601</v>
      </c>
      <c r="E228" s="3">
        <v>6123849732</v>
      </c>
      <c r="F228" s="3" t="s">
        <v>2602</v>
      </c>
      <c r="G228" s="4">
        <v>44137.633622685185</v>
      </c>
      <c r="H228" s="3" t="s">
        <v>48</v>
      </c>
      <c r="I228" s="3" t="s">
        <v>83</v>
      </c>
      <c r="K228" s="3" t="s">
        <v>271</v>
      </c>
      <c r="M228" s="3" t="s">
        <v>50</v>
      </c>
      <c r="O228" s="3" t="s">
        <v>2603</v>
      </c>
      <c r="Q228" s="3" t="s">
        <v>273</v>
      </c>
      <c r="S228" s="3" t="s">
        <v>390</v>
      </c>
      <c r="T228" s="3" t="s">
        <v>2604</v>
      </c>
      <c r="U228" s="3" t="s">
        <v>157</v>
      </c>
      <c r="W228" s="3" t="s">
        <v>260</v>
      </c>
      <c r="Y228" s="3">
        <v>24</v>
      </c>
      <c r="Z228" s="3">
        <v>50</v>
      </c>
      <c r="AA228" s="3" t="s">
        <v>2605</v>
      </c>
      <c r="AB228" s="3" t="s">
        <v>48</v>
      </c>
      <c r="AC228" s="3" t="s">
        <v>2606</v>
      </c>
      <c r="AD228" s="3" t="s">
        <v>72</v>
      </c>
      <c r="AE228" s="3" t="s">
        <v>72</v>
      </c>
      <c r="AF228" s="3" t="s">
        <v>2607</v>
      </c>
      <c r="AG228" s="3" t="s">
        <v>146</v>
      </c>
      <c r="AH228" s="3" t="s">
        <v>2608</v>
      </c>
      <c r="AI228" s="3" t="s">
        <v>75</v>
      </c>
      <c r="AJ228" s="3" t="s">
        <v>100</v>
      </c>
      <c r="AK228" s="3" t="s">
        <v>100</v>
      </c>
      <c r="AL228" s="3" t="s">
        <v>100</v>
      </c>
      <c r="AM228" s="3" t="s">
        <v>75</v>
      </c>
      <c r="AN228" s="3" t="s">
        <v>100</v>
      </c>
      <c r="AO228" s="3" t="s">
        <v>75</v>
      </c>
      <c r="AP228" s="3" t="s">
        <v>76</v>
      </c>
      <c r="AS228" s="3" t="s">
        <v>2609</v>
      </c>
      <c r="AT228" s="3" t="s">
        <v>2610</v>
      </c>
      <c r="AU228" s="3" t="s">
        <v>2611</v>
      </c>
      <c r="AW228" s="3" t="s">
        <v>234</v>
      </c>
    </row>
    <row r="229" spans="1:50" x14ac:dyDescent="0.35">
      <c r="A229" s="3" t="s">
        <v>2612</v>
      </c>
      <c r="B229" s="3" t="s">
        <v>2613</v>
      </c>
      <c r="C229" s="3" t="s">
        <v>2614</v>
      </c>
      <c r="E229" s="3">
        <v>8033432577</v>
      </c>
      <c r="F229" s="3" t="s">
        <v>2615</v>
      </c>
      <c r="G229" s="4">
        <v>44137.631319444445</v>
      </c>
      <c r="H229" s="3" t="s">
        <v>48</v>
      </c>
      <c r="I229" s="3" t="s">
        <v>2392</v>
      </c>
      <c r="M229" s="3" t="s">
        <v>50</v>
      </c>
      <c r="O229" s="3" t="s">
        <v>2616</v>
      </c>
      <c r="Q229" s="3" t="s">
        <v>273</v>
      </c>
      <c r="S229" s="3" t="s">
        <v>2617</v>
      </c>
      <c r="T229" s="3" t="s">
        <v>2618</v>
      </c>
      <c r="U229" s="3" t="s">
        <v>2619</v>
      </c>
      <c r="W229" s="3" t="s">
        <v>260</v>
      </c>
      <c r="Y229" s="3">
        <v>30</v>
      </c>
      <c r="Z229" s="3">
        <v>50</v>
      </c>
      <c r="AA229" s="3" t="s">
        <v>2620</v>
      </c>
      <c r="AB229" s="3" t="s">
        <v>61</v>
      </c>
      <c r="AD229" s="3" t="s">
        <v>465</v>
      </c>
      <c r="AG229" s="3" t="s">
        <v>195</v>
      </c>
      <c r="AI229" s="3" t="s">
        <v>100</v>
      </c>
      <c r="AJ229" s="3" t="s">
        <v>100</v>
      </c>
      <c r="AK229" s="3" t="s">
        <v>100</v>
      </c>
      <c r="AL229" s="3" t="s">
        <v>101</v>
      </c>
      <c r="AM229" s="3" t="s">
        <v>75</v>
      </c>
      <c r="AN229" s="3" t="s">
        <v>75</v>
      </c>
      <c r="AO229" s="3" t="s">
        <v>75</v>
      </c>
      <c r="AP229" s="3" t="s">
        <v>76</v>
      </c>
      <c r="AS229" s="3" t="s">
        <v>2621</v>
      </c>
      <c r="AT229" s="3" t="s">
        <v>2622</v>
      </c>
      <c r="AW229" s="3" t="s">
        <v>234</v>
      </c>
    </row>
    <row r="230" spans="1:50" x14ac:dyDescent="0.35">
      <c r="A230" s="3" t="s">
        <v>2623</v>
      </c>
      <c r="B230" s="3" t="s">
        <v>2624</v>
      </c>
      <c r="C230" s="3" t="s">
        <v>2625</v>
      </c>
      <c r="D230" s="3" t="s">
        <v>2626</v>
      </c>
      <c r="E230" s="3" t="s">
        <v>2627</v>
      </c>
      <c r="F230" s="3" t="s">
        <v>2628</v>
      </c>
      <c r="G230" s="4">
        <v>44137.63071759259</v>
      </c>
      <c r="H230" s="3" t="s">
        <v>48</v>
      </c>
      <c r="I230" s="3" t="s">
        <v>83</v>
      </c>
      <c r="K230" s="3" t="s">
        <v>112</v>
      </c>
      <c r="M230" s="3" t="s">
        <v>2629</v>
      </c>
      <c r="O230" s="3" t="s">
        <v>2630</v>
      </c>
      <c r="Q230" s="3" t="s">
        <v>273</v>
      </c>
      <c r="S230" s="3" t="s">
        <v>155</v>
      </c>
      <c r="U230" s="3" t="s">
        <v>2631</v>
      </c>
      <c r="W230" s="3" t="s">
        <v>19</v>
      </c>
      <c r="Y230" s="3" t="s">
        <v>586</v>
      </c>
      <c r="AA230" s="3" t="s">
        <v>2632</v>
      </c>
      <c r="AB230" s="3" t="s">
        <v>61</v>
      </c>
      <c r="AD230" s="3" t="s">
        <v>72</v>
      </c>
      <c r="AF230" s="3" t="s">
        <v>2633</v>
      </c>
      <c r="AG230" s="3" t="s">
        <v>195</v>
      </c>
      <c r="AH230" s="3" t="s">
        <v>2634</v>
      </c>
      <c r="AI230" s="3" t="s">
        <v>100</v>
      </c>
      <c r="AJ230" s="3" t="s">
        <v>75</v>
      </c>
      <c r="AK230" s="3" t="s">
        <v>75</v>
      </c>
      <c r="AL230" s="3" t="s">
        <v>75</v>
      </c>
      <c r="AM230" s="3" t="s">
        <v>75</v>
      </c>
      <c r="AN230" s="3" t="s">
        <v>75</v>
      </c>
      <c r="AO230" s="3" t="s">
        <v>75</v>
      </c>
      <c r="AP230" s="3" t="s">
        <v>76</v>
      </c>
      <c r="AS230" s="3" t="s">
        <v>2635</v>
      </c>
      <c r="AT230" s="3" t="s">
        <v>2636</v>
      </c>
      <c r="AU230" s="3" t="s">
        <v>2637</v>
      </c>
    </row>
    <row r="231" spans="1:50" x14ac:dyDescent="0.35">
      <c r="A231" s="3" t="s">
        <v>941</v>
      </c>
      <c r="B231" s="3" t="s">
        <v>2638</v>
      </c>
      <c r="C231" s="3" t="s">
        <v>2639</v>
      </c>
      <c r="D231" s="3" t="s">
        <v>2640</v>
      </c>
      <c r="F231" s="3" t="s">
        <v>2641</v>
      </c>
      <c r="G231" s="4">
        <v>44137.620706018519</v>
      </c>
      <c r="H231" s="3" t="s">
        <v>61</v>
      </c>
      <c r="I231" s="3" t="s">
        <v>83</v>
      </c>
      <c r="K231" s="3" t="s">
        <v>2642</v>
      </c>
      <c r="M231" s="3" t="s">
        <v>50</v>
      </c>
      <c r="O231" s="3" t="s">
        <v>2643</v>
      </c>
      <c r="P231" s="3" t="s">
        <v>2644</v>
      </c>
      <c r="Q231" s="3" t="s">
        <v>111</v>
      </c>
      <c r="S231" s="3" t="s">
        <v>463</v>
      </c>
      <c r="U231" s="3" t="s">
        <v>1017</v>
      </c>
      <c r="W231" s="3" t="s">
        <v>713</v>
      </c>
      <c r="X231" s="3">
        <v>100</v>
      </c>
      <c r="Y231" s="3">
        <v>100</v>
      </c>
      <c r="AA231" s="3" t="s">
        <v>2645</v>
      </c>
      <c r="AB231" s="3" t="s">
        <v>48</v>
      </c>
      <c r="AC231" s="3" t="s">
        <v>2646</v>
      </c>
      <c r="AD231" s="3" t="s">
        <v>72</v>
      </c>
      <c r="AE231" s="3" t="s">
        <v>72</v>
      </c>
      <c r="AF231" s="3" t="s">
        <v>2647</v>
      </c>
      <c r="AG231" s="3" t="s">
        <v>195</v>
      </c>
      <c r="AI231" s="3" t="s">
        <v>75</v>
      </c>
      <c r="AJ231" s="3" t="s">
        <v>100</v>
      </c>
      <c r="AK231" s="3" t="s">
        <v>100</v>
      </c>
      <c r="AL231" s="3" t="s">
        <v>75</v>
      </c>
      <c r="AM231" s="3" t="s">
        <v>76</v>
      </c>
      <c r="AN231" s="3" t="s">
        <v>100</v>
      </c>
      <c r="AO231" s="3" t="s">
        <v>100</v>
      </c>
      <c r="AP231" s="3" t="s">
        <v>75</v>
      </c>
      <c r="AS231" s="3" t="s">
        <v>2648</v>
      </c>
      <c r="AT231" s="3" t="s">
        <v>2649</v>
      </c>
      <c r="AW231" s="3" t="s">
        <v>102</v>
      </c>
    </row>
    <row r="232" spans="1:50" x14ac:dyDescent="0.35">
      <c r="A232" s="3" t="s">
        <v>2650</v>
      </c>
      <c r="B232" s="3" t="s">
        <v>1492</v>
      </c>
      <c r="C232" s="3" t="s">
        <v>2651</v>
      </c>
      <c r="D232" s="3" t="s">
        <v>2652</v>
      </c>
      <c r="E232" s="3">
        <v>2188558165</v>
      </c>
      <c r="F232" s="3" t="s">
        <v>2653</v>
      </c>
      <c r="G232" s="4">
        <v>44137.614282407405</v>
      </c>
      <c r="H232" s="3" t="s">
        <v>48</v>
      </c>
      <c r="I232" s="3" t="s">
        <v>83</v>
      </c>
      <c r="K232" s="3" t="s">
        <v>550</v>
      </c>
      <c r="M232" s="3" t="s">
        <v>85</v>
      </c>
      <c r="O232" s="3" t="s">
        <v>405</v>
      </c>
      <c r="Q232" s="3" t="s">
        <v>124</v>
      </c>
      <c r="S232" s="3" t="s">
        <v>155</v>
      </c>
      <c r="U232" s="3" t="s">
        <v>143</v>
      </c>
      <c r="W232" s="3" t="s">
        <v>245</v>
      </c>
      <c r="Y232" s="3">
        <v>10</v>
      </c>
      <c r="AB232" s="3" t="s">
        <v>61</v>
      </c>
      <c r="AD232" s="3" t="s">
        <v>72</v>
      </c>
      <c r="AG232" s="3" t="s">
        <v>146</v>
      </c>
      <c r="AI232" s="3" t="s">
        <v>75</v>
      </c>
      <c r="AJ232" s="3" t="s">
        <v>75</v>
      </c>
      <c r="AK232" s="3" t="s">
        <v>75</v>
      </c>
      <c r="AL232" s="3" t="s">
        <v>75</v>
      </c>
      <c r="AM232" s="3" t="s">
        <v>75</v>
      </c>
      <c r="AN232" s="3" t="s">
        <v>101</v>
      </c>
      <c r="AO232" s="3" t="s">
        <v>75</v>
      </c>
      <c r="AP232" s="3" t="s">
        <v>76</v>
      </c>
    </row>
    <row r="233" spans="1:50" x14ac:dyDescent="0.35">
      <c r="A233" s="3" t="s">
        <v>2654</v>
      </c>
      <c r="B233" s="3" t="s">
        <v>2655</v>
      </c>
      <c r="C233" s="3" t="s">
        <v>2656</v>
      </c>
      <c r="D233" s="3" t="s">
        <v>2657</v>
      </c>
      <c r="F233" s="3" t="s">
        <v>2658</v>
      </c>
      <c r="G233" s="4">
        <v>44137.614039351851</v>
      </c>
      <c r="H233" s="3" t="s">
        <v>48</v>
      </c>
      <c r="I233" s="3" t="s">
        <v>240</v>
      </c>
      <c r="M233" s="3" t="s">
        <v>85</v>
      </c>
      <c r="O233" s="3" t="s">
        <v>110</v>
      </c>
      <c r="Q233" s="3" t="s">
        <v>87</v>
      </c>
      <c r="S233" s="3" t="s">
        <v>88</v>
      </c>
      <c r="U233" s="3" t="s">
        <v>706</v>
      </c>
      <c r="AB233" s="3" t="s">
        <v>61</v>
      </c>
      <c r="AD233" s="3" t="s">
        <v>72</v>
      </c>
      <c r="AG233" s="3" t="s">
        <v>146</v>
      </c>
      <c r="AI233" s="3" t="s">
        <v>100</v>
      </c>
      <c r="AJ233" s="3" t="s">
        <v>100</v>
      </c>
      <c r="AK233" s="3" t="s">
        <v>100</v>
      </c>
      <c r="AL233" s="3" t="s">
        <v>100</v>
      </c>
      <c r="AM233" s="3" t="s">
        <v>76</v>
      </c>
      <c r="AN233" s="3" t="s">
        <v>100</v>
      </c>
      <c r="AO233" s="3" t="s">
        <v>100</v>
      </c>
      <c r="AP233" s="3" t="s">
        <v>75</v>
      </c>
      <c r="AW233" s="3" t="s">
        <v>456</v>
      </c>
    </row>
    <row r="234" spans="1:50" x14ac:dyDescent="0.35">
      <c r="A234" s="3" t="s">
        <v>2654</v>
      </c>
      <c r="B234" s="3" t="s">
        <v>2655</v>
      </c>
      <c r="C234" s="3" t="s">
        <v>2656</v>
      </c>
      <c r="D234" s="3" t="s">
        <v>2657</v>
      </c>
      <c r="F234" s="3" t="s">
        <v>2658</v>
      </c>
      <c r="G234" s="4">
        <v>44137.613287037035</v>
      </c>
      <c r="H234" s="3" t="s">
        <v>48</v>
      </c>
      <c r="I234" s="3" t="s">
        <v>240</v>
      </c>
      <c r="M234" s="3" t="s">
        <v>85</v>
      </c>
      <c r="O234" s="3" t="s">
        <v>110</v>
      </c>
      <c r="Q234" s="3" t="s">
        <v>87</v>
      </c>
      <c r="S234" s="3" t="s">
        <v>88</v>
      </c>
      <c r="U234" s="3" t="s">
        <v>706</v>
      </c>
      <c r="AB234" s="3" t="s">
        <v>61</v>
      </c>
      <c r="AD234" s="3" t="s">
        <v>72</v>
      </c>
      <c r="AG234" s="3" t="s">
        <v>146</v>
      </c>
      <c r="AI234" s="3" t="s">
        <v>100</v>
      </c>
      <c r="AJ234" s="3" t="s">
        <v>100</v>
      </c>
      <c r="AK234" s="3" t="s">
        <v>100</v>
      </c>
      <c r="AL234" s="3" t="s">
        <v>100</v>
      </c>
      <c r="AM234" s="3" t="s">
        <v>76</v>
      </c>
      <c r="AN234" s="3" t="s">
        <v>100</v>
      </c>
      <c r="AO234" s="3" t="s">
        <v>100</v>
      </c>
      <c r="AP234" s="3" t="s">
        <v>75</v>
      </c>
      <c r="AW234" s="3" t="s">
        <v>456</v>
      </c>
    </row>
    <row r="235" spans="1:50" x14ac:dyDescent="0.35">
      <c r="A235" s="3" t="s">
        <v>2659</v>
      </c>
      <c r="B235" s="3" t="s">
        <v>2660</v>
      </c>
      <c r="C235" s="3" t="s">
        <v>2661</v>
      </c>
      <c r="D235" s="3" t="s">
        <v>2662</v>
      </c>
      <c r="E235" s="3">
        <v>6122961909</v>
      </c>
      <c r="F235" s="3" t="s">
        <v>2663</v>
      </c>
      <c r="G235" s="4">
        <v>44137.608553240738</v>
      </c>
      <c r="H235" s="3" t="s">
        <v>61</v>
      </c>
      <c r="I235" s="3" t="s">
        <v>83</v>
      </c>
      <c r="K235" s="3" t="s">
        <v>271</v>
      </c>
      <c r="M235" s="3" t="s">
        <v>1270</v>
      </c>
      <c r="O235" s="3" t="s">
        <v>2664</v>
      </c>
      <c r="Q235" s="3" t="s">
        <v>273</v>
      </c>
      <c r="S235" s="3" t="s">
        <v>318</v>
      </c>
      <c r="U235" s="3" t="s">
        <v>54</v>
      </c>
      <c r="W235" s="3" t="s">
        <v>55</v>
      </c>
      <c r="X235" s="3">
        <v>20</v>
      </c>
      <c r="Y235" s="3">
        <v>120</v>
      </c>
      <c r="Z235" s="3">
        <v>120</v>
      </c>
      <c r="AA235" s="3" t="s">
        <v>2665</v>
      </c>
      <c r="AB235" s="3" t="s">
        <v>48</v>
      </c>
      <c r="AC235" s="3" t="s">
        <v>2666</v>
      </c>
      <c r="AD235" s="3" t="s">
        <v>72</v>
      </c>
      <c r="AE235" s="3" t="s">
        <v>72</v>
      </c>
      <c r="AF235" s="3" t="s">
        <v>2667</v>
      </c>
      <c r="AG235" s="3" t="s">
        <v>195</v>
      </c>
      <c r="AH235" s="3" t="s">
        <v>2668</v>
      </c>
      <c r="AI235" s="3" t="s">
        <v>75</v>
      </c>
      <c r="AJ235" s="3" t="s">
        <v>75</v>
      </c>
      <c r="AK235" s="3" t="s">
        <v>100</v>
      </c>
      <c r="AL235" s="3" t="s">
        <v>100</v>
      </c>
      <c r="AM235" s="3" t="s">
        <v>75</v>
      </c>
      <c r="AN235" s="3" t="s">
        <v>100</v>
      </c>
      <c r="AO235" s="3" t="s">
        <v>101</v>
      </c>
      <c r="AP235" s="3" t="s">
        <v>75</v>
      </c>
      <c r="AQ235" s="3" t="s">
        <v>101</v>
      </c>
      <c r="AS235" s="3" t="s">
        <v>2669</v>
      </c>
      <c r="AT235" s="3" t="s">
        <v>2670</v>
      </c>
      <c r="AX235" s="3" t="s">
        <v>61</v>
      </c>
    </row>
    <row r="236" spans="1:50" x14ac:dyDescent="0.35">
      <c r="A236" s="3" t="s">
        <v>2671</v>
      </c>
      <c r="B236" s="3" t="s">
        <v>2672</v>
      </c>
      <c r="C236" s="3" t="s">
        <v>2673</v>
      </c>
      <c r="D236" s="3" t="s">
        <v>2674</v>
      </c>
      <c r="F236" s="3" t="s">
        <v>2675</v>
      </c>
      <c r="G236" s="4">
        <v>44137.601643518516</v>
      </c>
      <c r="H236" s="3" t="s">
        <v>48</v>
      </c>
      <c r="I236" s="3" t="s">
        <v>1880</v>
      </c>
      <c r="M236" s="3" t="s">
        <v>85</v>
      </c>
      <c r="O236" s="3" t="s">
        <v>441</v>
      </c>
      <c r="Q236" s="3" t="s">
        <v>273</v>
      </c>
      <c r="S236" s="3" t="s">
        <v>2676</v>
      </c>
      <c r="U236" s="3" t="s">
        <v>1004</v>
      </c>
      <c r="W236" s="3" t="s">
        <v>158</v>
      </c>
      <c r="AB236" s="3" t="s">
        <v>61</v>
      </c>
      <c r="AD236" s="3" t="s">
        <v>176</v>
      </c>
      <c r="AG236" s="3" t="s">
        <v>146</v>
      </c>
      <c r="AI236" s="3" t="s">
        <v>75</v>
      </c>
      <c r="AJ236" s="3" t="s">
        <v>75</v>
      </c>
      <c r="AK236" s="3" t="s">
        <v>75</v>
      </c>
      <c r="AL236" s="3" t="s">
        <v>100</v>
      </c>
      <c r="AM236" s="3" t="s">
        <v>75</v>
      </c>
      <c r="AN236" s="3" t="s">
        <v>75</v>
      </c>
      <c r="AO236" s="3" t="s">
        <v>75</v>
      </c>
      <c r="AP236" s="3" t="s">
        <v>75</v>
      </c>
      <c r="AS236" s="3" t="s">
        <v>2677</v>
      </c>
      <c r="AT236" s="3" t="s">
        <v>2678</v>
      </c>
      <c r="AW236" s="3" t="s">
        <v>165</v>
      </c>
    </row>
    <row r="237" spans="1:50" x14ac:dyDescent="0.35">
      <c r="A237" s="3" t="s">
        <v>2679</v>
      </c>
      <c r="B237" s="3" t="s">
        <v>2680</v>
      </c>
      <c r="C237" s="3" t="s">
        <v>2681</v>
      </c>
      <c r="D237" s="3" t="s">
        <v>2682</v>
      </c>
      <c r="E237" s="3">
        <v>2027271471</v>
      </c>
      <c r="F237" s="3" t="s">
        <v>2683</v>
      </c>
      <c r="G237" s="4">
        <v>44137.601620370369</v>
      </c>
      <c r="H237" s="3" t="s">
        <v>48</v>
      </c>
      <c r="I237" s="3" t="s">
        <v>1757</v>
      </c>
      <c r="M237" s="3" t="s">
        <v>226</v>
      </c>
      <c r="O237" s="3" t="s">
        <v>1136</v>
      </c>
      <c r="Q237" s="3" t="s">
        <v>273</v>
      </c>
      <c r="S237" s="3" t="s">
        <v>53</v>
      </c>
      <c r="T237" s="3" t="s">
        <v>2684</v>
      </c>
      <c r="U237" s="3" t="s">
        <v>2685</v>
      </c>
      <c r="W237" s="3" t="s">
        <v>504</v>
      </c>
      <c r="AB237" s="3" t="s">
        <v>61</v>
      </c>
      <c r="AD237" s="3" t="s">
        <v>465</v>
      </c>
      <c r="AF237" s="3" t="s">
        <v>2686</v>
      </c>
      <c r="AG237" s="3" t="s">
        <v>146</v>
      </c>
      <c r="AH237" s="3" t="s">
        <v>2687</v>
      </c>
      <c r="AI237" s="3" t="s">
        <v>100</v>
      </c>
      <c r="AJ237" s="3" t="s">
        <v>100</v>
      </c>
      <c r="AK237" s="3" t="s">
        <v>100</v>
      </c>
      <c r="AL237" s="3" t="s">
        <v>100</v>
      </c>
      <c r="AM237" s="3" t="s">
        <v>100</v>
      </c>
      <c r="AN237" s="3" t="s">
        <v>100</v>
      </c>
      <c r="AO237" s="3" t="s">
        <v>100</v>
      </c>
      <c r="AP237" s="3" t="s">
        <v>76</v>
      </c>
      <c r="AS237" s="3" t="s">
        <v>2688</v>
      </c>
      <c r="AT237" s="3" t="s">
        <v>2689</v>
      </c>
      <c r="AW237" s="3" t="s">
        <v>165</v>
      </c>
    </row>
    <row r="238" spans="1:50" x14ac:dyDescent="0.35">
      <c r="A238" s="3" t="s">
        <v>2690</v>
      </c>
      <c r="B238" s="3" t="s">
        <v>2426</v>
      </c>
      <c r="C238" s="3" t="s">
        <v>2691</v>
      </c>
      <c r="D238" s="3" t="s">
        <v>2692</v>
      </c>
      <c r="E238" s="3">
        <v>2183354284</v>
      </c>
      <c r="F238" s="3" t="s">
        <v>2693</v>
      </c>
      <c r="G238" s="4">
        <v>44137.599548611113</v>
      </c>
      <c r="H238" s="3" t="s">
        <v>48</v>
      </c>
      <c r="I238" s="3" t="s">
        <v>83</v>
      </c>
      <c r="K238" s="3" t="s">
        <v>2694</v>
      </c>
      <c r="M238" s="3" t="s">
        <v>85</v>
      </c>
      <c r="O238" s="3" t="s">
        <v>2695</v>
      </c>
      <c r="Q238" s="3" t="s">
        <v>124</v>
      </c>
      <c r="S238" s="3" t="s">
        <v>463</v>
      </c>
      <c r="T238" s="3" t="s">
        <v>2696</v>
      </c>
      <c r="U238" s="3" t="s">
        <v>331</v>
      </c>
      <c r="W238" s="3" t="s">
        <v>158</v>
      </c>
      <c r="Z238" s="3">
        <v>20</v>
      </c>
      <c r="AA238" s="3" t="s">
        <v>2697</v>
      </c>
      <c r="AB238" s="3" t="s">
        <v>61</v>
      </c>
      <c r="AD238" s="3" t="s">
        <v>193</v>
      </c>
      <c r="AG238" s="3" t="s">
        <v>146</v>
      </c>
      <c r="AH238" s="3" t="s">
        <v>2698</v>
      </c>
      <c r="AI238" s="3" t="s">
        <v>100</v>
      </c>
      <c r="AJ238" s="3" t="s">
        <v>75</v>
      </c>
      <c r="AK238" s="3" t="s">
        <v>75</v>
      </c>
      <c r="AL238" s="3" t="s">
        <v>101</v>
      </c>
      <c r="AM238" s="3" t="s">
        <v>101</v>
      </c>
      <c r="AN238" s="3" t="s">
        <v>75</v>
      </c>
      <c r="AO238" s="3" t="s">
        <v>75</v>
      </c>
      <c r="AP238" s="3" t="s">
        <v>76</v>
      </c>
      <c r="AV238" s="3" t="s">
        <v>397</v>
      </c>
      <c r="AW238" s="3" t="s">
        <v>234</v>
      </c>
    </row>
    <row r="239" spans="1:50" x14ac:dyDescent="0.35">
      <c r="A239" s="3" t="s">
        <v>2699</v>
      </c>
      <c r="B239" s="3" t="s">
        <v>2700</v>
      </c>
      <c r="C239" s="3" t="s">
        <v>2701</v>
      </c>
      <c r="D239" s="3" t="s">
        <v>2702</v>
      </c>
      <c r="E239" s="3">
        <v>2077644776</v>
      </c>
      <c r="F239" s="3" t="s">
        <v>2703</v>
      </c>
      <c r="G239" s="4">
        <v>44137.594560185185</v>
      </c>
      <c r="H239" s="3" t="s">
        <v>48</v>
      </c>
      <c r="I239" s="3" t="s">
        <v>1947</v>
      </c>
      <c r="M239" s="3" t="s">
        <v>2704</v>
      </c>
      <c r="O239" s="3" t="s">
        <v>211</v>
      </c>
      <c r="Q239" s="3" t="s">
        <v>64</v>
      </c>
      <c r="S239" s="3" t="s">
        <v>2705</v>
      </c>
      <c r="U239" s="3" t="s">
        <v>54</v>
      </c>
      <c r="W239" s="3" t="s">
        <v>68</v>
      </c>
      <c r="X239" s="3">
        <v>10</v>
      </c>
      <c r="Y239" s="3">
        <v>10</v>
      </c>
      <c r="AA239" s="3" t="s">
        <v>2706</v>
      </c>
      <c r="AB239" s="3" t="s">
        <v>61</v>
      </c>
      <c r="AD239" s="3" t="s">
        <v>72</v>
      </c>
      <c r="AF239" s="3" t="s">
        <v>2707</v>
      </c>
      <c r="AG239" s="3" t="s">
        <v>195</v>
      </c>
      <c r="AI239" s="3" t="s">
        <v>75</v>
      </c>
      <c r="AJ239" s="3" t="s">
        <v>75</v>
      </c>
      <c r="AK239" s="3" t="s">
        <v>75</v>
      </c>
      <c r="AL239" s="3" t="s">
        <v>76</v>
      </c>
      <c r="AM239" s="3" t="s">
        <v>76</v>
      </c>
      <c r="AN239" s="3" t="s">
        <v>75</v>
      </c>
      <c r="AO239" s="3" t="s">
        <v>76</v>
      </c>
      <c r="AP239" s="3" t="s">
        <v>75</v>
      </c>
    </row>
    <row r="240" spans="1:50" x14ac:dyDescent="0.35">
      <c r="A240" s="3" t="s">
        <v>2708</v>
      </c>
      <c r="B240" s="3" t="s">
        <v>2709</v>
      </c>
      <c r="C240" s="3" t="s">
        <v>2710</v>
      </c>
      <c r="D240" s="3" t="s">
        <v>2711</v>
      </c>
      <c r="E240" s="3">
        <v>7704124000</v>
      </c>
      <c r="F240" s="3" t="s">
        <v>2712</v>
      </c>
      <c r="G240" s="4">
        <v>44137.593773148146</v>
      </c>
      <c r="H240" s="3" t="s">
        <v>48</v>
      </c>
      <c r="I240" s="3" t="s">
        <v>49</v>
      </c>
      <c r="M240" s="3" t="s">
        <v>2713</v>
      </c>
      <c r="O240" s="3" t="s">
        <v>211</v>
      </c>
      <c r="Q240" s="3" t="s">
        <v>154</v>
      </c>
      <c r="S240" s="3" t="s">
        <v>2714</v>
      </c>
      <c r="U240" s="3" t="s">
        <v>695</v>
      </c>
      <c r="W240" s="3" t="s">
        <v>19</v>
      </c>
      <c r="Y240" s="3">
        <v>17</v>
      </c>
      <c r="AA240" s="3" t="s">
        <v>2715</v>
      </c>
      <c r="AB240" s="3" t="s">
        <v>61</v>
      </c>
      <c r="AD240" s="3" t="s">
        <v>465</v>
      </c>
      <c r="AF240" s="3" t="s">
        <v>2716</v>
      </c>
      <c r="AG240" s="3" t="s">
        <v>146</v>
      </c>
      <c r="AI240" s="3" t="s">
        <v>75</v>
      </c>
      <c r="AJ240" s="3" t="s">
        <v>100</v>
      </c>
      <c r="AK240" s="3" t="s">
        <v>75</v>
      </c>
      <c r="AL240" s="3" t="s">
        <v>75</v>
      </c>
      <c r="AM240" s="3" t="s">
        <v>76</v>
      </c>
      <c r="AN240" s="3" t="s">
        <v>75</v>
      </c>
      <c r="AO240" s="3" t="s">
        <v>76</v>
      </c>
      <c r="AP240" s="3" t="s">
        <v>75</v>
      </c>
      <c r="AQ240" s="3" t="s">
        <v>101</v>
      </c>
      <c r="AS240" s="3" t="s">
        <v>2717</v>
      </c>
      <c r="AT240" s="3" t="s">
        <v>2718</v>
      </c>
      <c r="AW240" s="3" t="s">
        <v>234</v>
      </c>
    </row>
    <row r="241" spans="1:50" x14ac:dyDescent="0.35">
      <c r="A241" s="3" t="s">
        <v>2719</v>
      </c>
      <c r="B241" s="3" t="s">
        <v>2720</v>
      </c>
      <c r="C241" s="3" t="s">
        <v>2439</v>
      </c>
      <c r="D241" s="3" t="s">
        <v>2721</v>
      </c>
      <c r="E241" s="3">
        <v>2026260705</v>
      </c>
      <c r="F241" s="3" t="s">
        <v>2722</v>
      </c>
      <c r="G241" s="4">
        <v>44137.59101851852</v>
      </c>
      <c r="H241" s="3" t="s">
        <v>48</v>
      </c>
      <c r="I241" s="3" t="s">
        <v>1757</v>
      </c>
      <c r="M241" s="3" t="s">
        <v>50</v>
      </c>
      <c r="O241" s="3" t="s">
        <v>441</v>
      </c>
      <c r="Q241" s="3" t="s">
        <v>273</v>
      </c>
      <c r="S241" s="3" t="s">
        <v>2723</v>
      </c>
      <c r="T241" s="3" t="s">
        <v>2456</v>
      </c>
      <c r="U241" s="3" t="s">
        <v>54</v>
      </c>
      <c r="W241" s="3" t="s">
        <v>55</v>
      </c>
      <c r="Y241" s="3">
        <v>10</v>
      </c>
      <c r="Z241" s="3">
        <v>30</v>
      </c>
      <c r="AA241" s="3" t="s">
        <v>2724</v>
      </c>
      <c r="AB241" s="3" t="s">
        <v>48</v>
      </c>
      <c r="AC241" s="3" t="s">
        <v>2725</v>
      </c>
      <c r="AD241" s="3" t="s">
        <v>99</v>
      </c>
      <c r="AE241" s="3" t="s">
        <v>72</v>
      </c>
      <c r="AF241" s="3" t="s">
        <v>2726</v>
      </c>
      <c r="AG241" s="3" t="s">
        <v>146</v>
      </c>
      <c r="AI241" s="3" t="s">
        <v>75</v>
      </c>
      <c r="AJ241" s="3" t="s">
        <v>75</v>
      </c>
      <c r="AK241" s="3" t="s">
        <v>75</v>
      </c>
      <c r="AL241" s="3" t="s">
        <v>100</v>
      </c>
      <c r="AM241" s="3" t="s">
        <v>75</v>
      </c>
      <c r="AN241" s="3" t="s">
        <v>100</v>
      </c>
      <c r="AO241" s="3" t="s">
        <v>100</v>
      </c>
      <c r="AP241" s="3" t="s">
        <v>76</v>
      </c>
      <c r="AS241" s="3" t="s">
        <v>2727</v>
      </c>
      <c r="AT241" s="3" t="s">
        <v>2728</v>
      </c>
      <c r="AW241" s="3" t="s">
        <v>102</v>
      </c>
    </row>
    <row r="242" spans="1:50" x14ac:dyDescent="0.35">
      <c r="A242" s="3" t="s">
        <v>2729</v>
      </c>
      <c r="B242" s="3" t="s">
        <v>1625</v>
      </c>
      <c r="C242" s="3" t="s">
        <v>2730</v>
      </c>
      <c r="D242" s="3" t="s">
        <v>2731</v>
      </c>
      <c r="E242" s="3">
        <v>9202130547</v>
      </c>
      <c r="F242" s="3" t="s">
        <v>2732</v>
      </c>
      <c r="G242" s="4">
        <v>44137.58321759259</v>
      </c>
      <c r="H242" s="3" t="s">
        <v>48</v>
      </c>
      <c r="I242" s="3" t="s">
        <v>2733</v>
      </c>
      <c r="M242" s="3" t="s">
        <v>50</v>
      </c>
      <c r="O242" s="3" t="s">
        <v>51</v>
      </c>
      <c r="Q242" s="3" t="s">
        <v>52</v>
      </c>
      <c r="S242" s="3" t="s">
        <v>1412</v>
      </c>
      <c r="U242" s="3" t="s">
        <v>275</v>
      </c>
      <c r="W242" s="3" t="s">
        <v>158</v>
      </c>
      <c r="Z242" s="3" t="s">
        <v>1724</v>
      </c>
      <c r="AB242" s="3" t="s">
        <v>61</v>
      </c>
      <c r="AD242" s="3" t="s">
        <v>99</v>
      </c>
      <c r="AG242" s="3" t="s">
        <v>73</v>
      </c>
      <c r="AI242" s="3" t="s">
        <v>75</v>
      </c>
      <c r="AJ242" s="3" t="s">
        <v>75</v>
      </c>
      <c r="AK242" s="3" t="s">
        <v>100</v>
      </c>
      <c r="AL242" s="3" t="s">
        <v>76</v>
      </c>
      <c r="AM242" s="3" t="s">
        <v>75</v>
      </c>
      <c r="AN242" s="3" t="s">
        <v>76</v>
      </c>
      <c r="AO242" s="3" t="s">
        <v>76</v>
      </c>
      <c r="AP242" s="3" t="s">
        <v>76</v>
      </c>
      <c r="AS242" s="3" t="s">
        <v>2734</v>
      </c>
      <c r="AT242" s="3" t="s">
        <v>2735</v>
      </c>
    </row>
    <row r="243" spans="1:50" x14ac:dyDescent="0.35">
      <c r="A243" s="3" t="s">
        <v>2736</v>
      </c>
      <c r="B243" s="3" t="s">
        <v>975</v>
      </c>
      <c r="C243" s="3" t="s">
        <v>2737</v>
      </c>
      <c r="D243" s="3" t="s">
        <v>2738</v>
      </c>
      <c r="F243" s="3" t="s">
        <v>2739</v>
      </c>
      <c r="G243" s="4">
        <v>44137.583194444444</v>
      </c>
      <c r="H243" s="3" t="s">
        <v>48</v>
      </c>
      <c r="I243" s="3" t="s">
        <v>2740</v>
      </c>
      <c r="M243" s="3" t="s">
        <v>1936</v>
      </c>
      <c r="O243" s="3" t="s">
        <v>2741</v>
      </c>
      <c r="P243" s="3" t="s">
        <v>2742</v>
      </c>
      <c r="Q243" s="3" t="s">
        <v>273</v>
      </c>
      <c r="S243" s="3" t="s">
        <v>1208</v>
      </c>
      <c r="U243" s="3" t="s">
        <v>706</v>
      </c>
      <c r="W243" s="3" t="s">
        <v>391</v>
      </c>
      <c r="AB243" s="3" t="s">
        <v>61</v>
      </c>
      <c r="AD243" s="3" t="s">
        <v>176</v>
      </c>
      <c r="AF243" s="3" t="s">
        <v>1331</v>
      </c>
      <c r="AG243" s="3" t="s">
        <v>146</v>
      </c>
      <c r="AI243" s="3" t="s">
        <v>75</v>
      </c>
      <c r="AJ243" s="3" t="s">
        <v>76</v>
      </c>
      <c r="AK243" s="3" t="s">
        <v>100</v>
      </c>
      <c r="AL243" s="3" t="s">
        <v>76</v>
      </c>
      <c r="AM243" s="3" t="s">
        <v>76</v>
      </c>
      <c r="AN243" s="3" t="s">
        <v>76</v>
      </c>
      <c r="AO243" s="3" t="s">
        <v>76</v>
      </c>
      <c r="AP243" s="3" t="s">
        <v>76</v>
      </c>
      <c r="AQ243" s="3" t="s">
        <v>76</v>
      </c>
    </row>
    <row r="244" spans="1:50" x14ac:dyDescent="0.35">
      <c r="A244" s="3" t="s">
        <v>2743</v>
      </c>
      <c r="B244" s="3" t="s">
        <v>2744</v>
      </c>
      <c r="C244" s="3" t="s">
        <v>2745</v>
      </c>
      <c r="D244" s="3" t="s">
        <v>223</v>
      </c>
      <c r="E244" s="3">
        <v>8605616900</v>
      </c>
      <c r="F244" s="3" t="s">
        <v>2746</v>
      </c>
      <c r="G244" s="4">
        <v>44137.582060185188</v>
      </c>
      <c r="H244" s="3" t="s">
        <v>48</v>
      </c>
      <c r="I244" s="3" t="s">
        <v>1742</v>
      </c>
      <c r="M244" s="3" t="s">
        <v>85</v>
      </c>
      <c r="O244" s="3" t="s">
        <v>342</v>
      </c>
      <c r="Q244" s="3" t="s">
        <v>87</v>
      </c>
      <c r="S244" s="3" t="s">
        <v>907</v>
      </c>
      <c r="T244" s="3" t="s">
        <v>2747</v>
      </c>
      <c r="U244" s="3" t="s">
        <v>358</v>
      </c>
      <c r="W244" s="3" t="s">
        <v>245</v>
      </c>
      <c r="Y244" s="3">
        <v>15</v>
      </c>
      <c r="Z244" s="3">
        <v>12</v>
      </c>
      <c r="AA244" s="3" t="s">
        <v>2748</v>
      </c>
      <c r="AB244" s="3" t="s">
        <v>61</v>
      </c>
      <c r="AD244" s="3" t="s">
        <v>72</v>
      </c>
      <c r="AF244" s="3" t="s">
        <v>2749</v>
      </c>
      <c r="AG244" s="3" t="s">
        <v>146</v>
      </c>
      <c r="AH244" s="3" t="s">
        <v>2750</v>
      </c>
      <c r="AI244" s="3" t="s">
        <v>75</v>
      </c>
      <c r="AJ244" s="3" t="s">
        <v>100</v>
      </c>
      <c r="AK244" s="3" t="s">
        <v>75</v>
      </c>
      <c r="AL244" s="3" t="s">
        <v>100</v>
      </c>
      <c r="AM244" s="3" t="s">
        <v>75</v>
      </c>
      <c r="AN244" s="3" t="s">
        <v>75</v>
      </c>
      <c r="AO244" s="3" t="s">
        <v>75</v>
      </c>
      <c r="AP244" s="3" t="s">
        <v>75</v>
      </c>
      <c r="AS244" s="3" t="s">
        <v>2751</v>
      </c>
      <c r="AT244" s="3" t="s">
        <v>2752</v>
      </c>
      <c r="AW244" s="3" t="s">
        <v>165</v>
      </c>
    </row>
    <row r="245" spans="1:50" x14ac:dyDescent="0.35">
      <c r="A245" s="3" t="s">
        <v>2753</v>
      </c>
      <c r="B245" s="3" t="s">
        <v>2754</v>
      </c>
      <c r="C245" s="3" t="s">
        <v>2755</v>
      </c>
      <c r="D245" s="3" t="s">
        <v>2756</v>
      </c>
      <c r="F245" s="3" t="s">
        <v>2757</v>
      </c>
      <c r="G245" s="4">
        <v>44137.581053240741</v>
      </c>
      <c r="H245" s="3" t="s">
        <v>48</v>
      </c>
      <c r="I245" s="3" t="s">
        <v>2758</v>
      </c>
      <c r="M245" s="3" t="s">
        <v>50</v>
      </c>
      <c r="O245" s="3" t="s">
        <v>51</v>
      </c>
      <c r="Q245" s="3" t="s">
        <v>52</v>
      </c>
      <c r="S245" s="3" t="s">
        <v>155</v>
      </c>
      <c r="T245" s="3" t="s">
        <v>2759</v>
      </c>
      <c r="U245" s="3" t="s">
        <v>477</v>
      </c>
      <c r="W245" s="3" t="s">
        <v>18</v>
      </c>
      <c r="X245" s="3">
        <v>106</v>
      </c>
      <c r="AA245" s="3" t="s">
        <v>2760</v>
      </c>
      <c r="AB245" s="3" t="s">
        <v>61</v>
      </c>
      <c r="AD245" s="3" t="s">
        <v>72</v>
      </c>
      <c r="AF245" s="3" t="s">
        <v>2761</v>
      </c>
      <c r="AG245" s="3" t="s">
        <v>146</v>
      </c>
      <c r="AH245" s="3" t="s">
        <v>2762</v>
      </c>
      <c r="AI245" s="3" t="s">
        <v>100</v>
      </c>
      <c r="AJ245" s="3" t="s">
        <v>75</v>
      </c>
      <c r="AK245" s="3" t="s">
        <v>75</v>
      </c>
      <c r="AL245" s="3" t="s">
        <v>75</v>
      </c>
      <c r="AM245" s="3" t="s">
        <v>75</v>
      </c>
      <c r="AN245" s="3" t="s">
        <v>100</v>
      </c>
      <c r="AO245" s="3" t="s">
        <v>75</v>
      </c>
      <c r="AP245" s="3" t="s">
        <v>76</v>
      </c>
      <c r="AS245" s="3" t="s">
        <v>2763</v>
      </c>
      <c r="AT245" s="3" t="s">
        <v>2764</v>
      </c>
      <c r="AW245" s="3" t="s">
        <v>134</v>
      </c>
    </row>
    <row r="246" spans="1:50" x14ac:dyDescent="0.35">
      <c r="A246" s="3" t="s">
        <v>2765</v>
      </c>
      <c r="B246" s="3" t="s">
        <v>337</v>
      </c>
      <c r="C246" s="3" t="s">
        <v>2766</v>
      </c>
      <c r="D246" s="3" t="s">
        <v>820</v>
      </c>
      <c r="E246" s="3">
        <v>5072376200</v>
      </c>
      <c r="F246" s="3" t="s">
        <v>2767</v>
      </c>
      <c r="G246" s="4">
        <v>44137.579953703702</v>
      </c>
      <c r="H246" s="3" t="s">
        <v>61</v>
      </c>
      <c r="I246" s="3" t="s">
        <v>83</v>
      </c>
      <c r="K246" s="3" t="s">
        <v>2768</v>
      </c>
      <c r="M246" s="3" t="s">
        <v>109</v>
      </c>
      <c r="O246" s="3" t="s">
        <v>2769</v>
      </c>
      <c r="Q246" s="3" t="s">
        <v>52</v>
      </c>
      <c r="S246" s="3" t="s">
        <v>2556</v>
      </c>
      <c r="T246" s="3" t="s">
        <v>2770</v>
      </c>
      <c r="U246" s="3" t="s">
        <v>380</v>
      </c>
      <c r="W246" s="3" t="s">
        <v>68</v>
      </c>
      <c r="X246" s="3">
        <v>600</v>
      </c>
      <c r="Y246" s="3">
        <v>300</v>
      </c>
      <c r="AA246" s="3" t="s">
        <v>2771</v>
      </c>
      <c r="AB246" s="3" t="s">
        <v>61</v>
      </c>
      <c r="AD246" s="3" t="s">
        <v>193</v>
      </c>
      <c r="AF246" s="3" t="s">
        <v>2772</v>
      </c>
      <c r="AG246" s="3" t="s">
        <v>146</v>
      </c>
      <c r="AH246" s="3" t="s">
        <v>2773</v>
      </c>
      <c r="AI246" s="3" t="s">
        <v>75</v>
      </c>
      <c r="AJ246" s="3" t="s">
        <v>75</v>
      </c>
      <c r="AK246" s="3" t="s">
        <v>75</v>
      </c>
      <c r="AL246" s="3" t="s">
        <v>75</v>
      </c>
      <c r="AM246" s="3" t="s">
        <v>101</v>
      </c>
      <c r="AN246" s="3" t="s">
        <v>101</v>
      </c>
      <c r="AO246" s="3" t="s">
        <v>100</v>
      </c>
      <c r="AP246" s="3" t="s">
        <v>100</v>
      </c>
      <c r="AS246" s="3" t="s">
        <v>2774</v>
      </c>
      <c r="AT246" s="3" t="s">
        <v>2775</v>
      </c>
      <c r="AV246" s="3" t="s">
        <v>164</v>
      </c>
      <c r="AW246" s="3" t="s">
        <v>134</v>
      </c>
      <c r="AX246" s="3" t="s">
        <v>48</v>
      </c>
    </row>
    <row r="247" spans="1:50" x14ac:dyDescent="0.35">
      <c r="A247" s="3" t="s">
        <v>2776</v>
      </c>
      <c r="B247" s="3" t="s">
        <v>2777</v>
      </c>
      <c r="C247" s="3" t="s">
        <v>2778</v>
      </c>
      <c r="D247" s="3" t="s">
        <v>2779</v>
      </c>
      <c r="E247" s="3">
        <v>6123413358</v>
      </c>
      <c r="F247" s="3" t="s">
        <v>2780</v>
      </c>
      <c r="G247" s="4">
        <v>44137.573252314818</v>
      </c>
      <c r="H247" s="3" t="s">
        <v>48</v>
      </c>
      <c r="I247" s="3" t="s">
        <v>83</v>
      </c>
      <c r="K247" s="3" t="s">
        <v>389</v>
      </c>
      <c r="M247" s="3" t="s">
        <v>50</v>
      </c>
      <c r="O247" s="3" t="s">
        <v>2630</v>
      </c>
      <c r="Q247" s="3" t="s">
        <v>273</v>
      </c>
      <c r="S247" s="3" t="s">
        <v>1016</v>
      </c>
      <c r="T247" s="3" t="s">
        <v>2137</v>
      </c>
      <c r="U247" s="3" t="s">
        <v>345</v>
      </c>
      <c r="W247" s="3" t="s">
        <v>504</v>
      </c>
      <c r="AB247" s="3" t="s">
        <v>48</v>
      </c>
      <c r="AC247" s="3" t="s">
        <v>2781</v>
      </c>
      <c r="AD247" s="3" t="s">
        <v>72</v>
      </c>
      <c r="AE247" s="3" t="s">
        <v>176</v>
      </c>
      <c r="AF247" s="3" t="s">
        <v>2782</v>
      </c>
      <c r="AG247" s="3" t="s">
        <v>146</v>
      </c>
      <c r="AH247" s="3" t="s">
        <v>2783</v>
      </c>
      <c r="AI247" s="3" t="s">
        <v>100</v>
      </c>
      <c r="AJ247" s="3" t="s">
        <v>100</v>
      </c>
      <c r="AK247" s="3" t="s">
        <v>100</v>
      </c>
      <c r="AL247" s="3" t="s">
        <v>100</v>
      </c>
      <c r="AM247" s="3" t="s">
        <v>75</v>
      </c>
      <c r="AN247" s="3" t="s">
        <v>100</v>
      </c>
      <c r="AO247" s="3" t="s">
        <v>100</v>
      </c>
      <c r="AP247" s="3" t="s">
        <v>100</v>
      </c>
      <c r="AQ247" s="3" t="s">
        <v>101</v>
      </c>
      <c r="AS247" s="3" t="s">
        <v>2784</v>
      </c>
      <c r="AT247" s="3" t="s">
        <v>2785</v>
      </c>
      <c r="AW247" s="3" t="s">
        <v>102</v>
      </c>
    </row>
    <row r="248" spans="1:50" x14ac:dyDescent="0.35">
      <c r="A248" s="3" t="s">
        <v>2786</v>
      </c>
      <c r="B248" s="3" t="s">
        <v>205</v>
      </c>
      <c r="C248" s="3" t="s">
        <v>2787</v>
      </c>
      <c r="D248" s="3" t="s">
        <v>2788</v>
      </c>
      <c r="E248" s="3" t="s">
        <v>2789</v>
      </c>
      <c r="F248" s="3" t="s">
        <v>2790</v>
      </c>
      <c r="G248" s="4">
        <v>44137.571944444448</v>
      </c>
      <c r="H248" s="3" t="s">
        <v>48</v>
      </c>
      <c r="I248" s="3" t="s">
        <v>2791</v>
      </c>
      <c r="M248" s="3" t="s">
        <v>50</v>
      </c>
      <c r="O248" s="3" t="s">
        <v>51</v>
      </c>
      <c r="Q248" s="3" t="s">
        <v>52</v>
      </c>
      <c r="S248" s="3" t="s">
        <v>155</v>
      </c>
      <c r="T248" s="3" t="s">
        <v>2792</v>
      </c>
      <c r="U248" s="3" t="s">
        <v>157</v>
      </c>
      <c r="W248" s="3" t="s">
        <v>98</v>
      </c>
      <c r="X248" s="3">
        <v>30</v>
      </c>
      <c r="Z248" s="3">
        <v>50</v>
      </c>
      <c r="AA248" s="3" t="s">
        <v>2793</v>
      </c>
      <c r="AB248" s="3" t="s">
        <v>61</v>
      </c>
      <c r="AD248" s="3" t="s">
        <v>465</v>
      </c>
      <c r="AF248" s="3" t="s">
        <v>2794</v>
      </c>
      <c r="AG248" s="3" t="s">
        <v>146</v>
      </c>
      <c r="AI248" s="3" t="s">
        <v>75</v>
      </c>
      <c r="AJ248" s="3" t="s">
        <v>75</v>
      </c>
      <c r="AK248" s="3" t="s">
        <v>100</v>
      </c>
      <c r="AL248" s="3" t="s">
        <v>76</v>
      </c>
      <c r="AM248" s="3" t="s">
        <v>75</v>
      </c>
      <c r="AN248" s="3" t="s">
        <v>76</v>
      </c>
      <c r="AO248" s="3" t="s">
        <v>76</v>
      </c>
      <c r="AP248" s="3" t="s">
        <v>75</v>
      </c>
      <c r="AS248" s="3" t="s">
        <v>2795</v>
      </c>
      <c r="AT248" s="3" t="s">
        <v>2796</v>
      </c>
      <c r="AW248" s="3" t="s">
        <v>165</v>
      </c>
    </row>
    <row r="249" spans="1:50" x14ac:dyDescent="0.35">
      <c r="A249" s="3" t="s">
        <v>2797</v>
      </c>
      <c r="B249" s="3" t="s">
        <v>2798</v>
      </c>
      <c r="C249" s="3" t="s">
        <v>2799</v>
      </c>
      <c r="D249" s="3" t="s">
        <v>2800</v>
      </c>
      <c r="E249" s="3" t="s">
        <v>2801</v>
      </c>
      <c r="F249" s="3" t="s">
        <v>2802</v>
      </c>
      <c r="G249" s="4">
        <v>44137.570983796293</v>
      </c>
      <c r="H249" s="3" t="s">
        <v>61</v>
      </c>
      <c r="I249" s="3" t="s">
        <v>83</v>
      </c>
      <c r="K249" s="3" t="s">
        <v>627</v>
      </c>
      <c r="M249" s="3" t="s">
        <v>109</v>
      </c>
      <c r="O249" s="3" t="s">
        <v>297</v>
      </c>
      <c r="Q249" s="3" t="s">
        <v>124</v>
      </c>
      <c r="S249" s="3" t="s">
        <v>2803</v>
      </c>
      <c r="T249" s="3" t="s">
        <v>2804</v>
      </c>
      <c r="U249" s="3" t="s">
        <v>2805</v>
      </c>
      <c r="AG249" s="3" t="s">
        <v>146</v>
      </c>
      <c r="AT249" s="3" t="s">
        <v>2806</v>
      </c>
      <c r="AV249" s="3" t="s">
        <v>164</v>
      </c>
      <c r="AX249" s="3" t="s">
        <v>48</v>
      </c>
    </row>
    <row r="250" spans="1:50" x14ac:dyDescent="0.35">
      <c r="A250" s="3" t="s">
        <v>2807</v>
      </c>
      <c r="B250" s="3" t="s">
        <v>1943</v>
      </c>
      <c r="C250" s="3" t="s">
        <v>2808</v>
      </c>
      <c r="D250" s="3" t="s">
        <v>2809</v>
      </c>
      <c r="E250" s="3">
        <v>2104453333</v>
      </c>
      <c r="F250" s="3" t="s">
        <v>2810</v>
      </c>
      <c r="G250" s="4">
        <v>44137.570474537039</v>
      </c>
      <c r="H250" s="3" t="s">
        <v>48</v>
      </c>
      <c r="I250" s="3" t="s">
        <v>1880</v>
      </c>
      <c r="M250" s="3" t="s">
        <v>50</v>
      </c>
      <c r="O250" s="3" t="s">
        <v>2811</v>
      </c>
      <c r="P250" s="3" t="s">
        <v>2812</v>
      </c>
      <c r="Q250" s="3" t="s">
        <v>111</v>
      </c>
      <c r="S250" s="3" t="s">
        <v>463</v>
      </c>
      <c r="T250" s="3" t="s">
        <v>2813</v>
      </c>
      <c r="U250" s="3" t="s">
        <v>2814</v>
      </c>
      <c r="V250" s="3" t="s">
        <v>2815</v>
      </c>
      <c r="W250" s="3" t="s">
        <v>55</v>
      </c>
      <c r="X250" s="3">
        <v>100</v>
      </c>
      <c r="Y250" s="3">
        <v>200</v>
      </c>
      <c r="Z250" s="3">
        <v>200</v>
      </c>
      <c r="AA250" s="3" t="s">
        <v>2816</v>
      </c>
      <c r="AB250" s="3" t="s">
        <v>48</v>
      </c>
      <c r="AC250" s="3" t="s">
        <v>2817</v>
      </c>
      <c r="AD250" s="3" t="s">
        <v>72</v>
      </c>
      <c r="AE250" s="3" t="s">
        <v>72</v>
      </c>
      <c r="AG250" s="3" t="s">
        <v>73</v>
      </c>
      <c r="AH250" s="3" t="s">
        <v>2818</v>
      </c>
      <c r="AI250" s="3" t="s">
        <v>100</v>
      </c>
      <c r="AJ250" s="3" t="s">
        <v>100</v>
      </c>
      <c r="AK250" s="3" t="s">
        <v>100</v>
      </c>
      <c r="AL250" s="3" t="s">
        <v>75</v>
      </c>
      <c r="AM250" s="3" t="s">
        <v>75</v>
      </c>
      <c r="AN250" s="3" t="s">
        <v>100</v>
      </c>
      <c r="AO250" s="3" t="s">
        <v>100</v>
      </c>
      <c r="AP250" s="3" t="s">
        <v>76</v>
      </c>
      <c r="AS250" s="3" t="s">
        <v>2819</v>
      </c>
      <c r="AT250" s="3" t="s">
        <v>2820</v>
      </c>
    </row>
    <row r="251" spans="1:50" x14ac:dyDescent="0.35">
      <c r="A251" s="3" t="s">
        <v>2821</v>
      </c>
      <c r="B251" s="3" t="s">
        <v>2072</v>
      </c>
      <c r="C251" s="3" t="s">
        <v>2822</v>
      </c>
      <c r="E251" s="3">
        <v>4014558016</v>
      </c>
      <c r="F251" s="3" t="s">
        <v>2823</v>
      </c>
      <c r="G251" s="4">
        <v>44137.569652777776</v>
      </c>
      <c r="H251" s="3" t="s">
        <v>48</v>
      </c>
      <c r="I251" s="3" t="s">
        <v>1606</v>
      </c>
      <c r="M251" s="3" t="s">
        <v>109</v>
      </c>
      <c r="O251" s="3" t="s">
        <v>1136</v>
      </c>
      <c r="Q251" s="3" t="s">
        <v>273</v>
      </c>
      <c r="S251" s="3" t="s">
        <v>2824</v>
      </c>
      <c r="T251" s="3" t="s">
        <v>2825</v>
      </c>
      <c r="U251" s="3" t="s">
        <v>54</v>
      </c>
      <c r="W251" s="3" t="s">
        <v>158</v>
      </c>
      <c r="Z251" s="3" t="s">
        <v>2826</v>
      </c>
      <c r="AA251" s="3" t="s">
        <v>2827</v>
      </c>
      <c r="AB251" s="3" t="s">
        <v>48</v>
      </c>
      <c r="AC251" s="3" t="s">
        <v>2828</v>
      </c>
      <c r="AD251" s="3" t="s">
        <v>72</v>
      </c>
      <c r="AE251" s="3" t="s">
        <v>72</v>
      </c>
      <c r="AF251" s="3" t="s">
        <v>2829</v>
      </c>
      <c r="AG251" s="3" t="s">
        <v>146</v>
      </c>
      <c r="AH251" s="3" t="s">
        <v>2830</v>
      </c>
      <c r="AI251" s="3" t="s">
        <v>100</v>
      </c>
      <c r="AJ251" s="3" t="s">
        <v>100</v>
      </c>
      <c r="AK251" s="3" t="s">
        <v>100</v>
      </c>
      <c r="AL251" s="3" t="s">
        <v>100</v>
      </c>
      <c r="AM251" s="3" t="s">
        <v>101</v>
      </c>
      <c r="AN251" s="3" t="s">
        <v>100</v>
      </c>
      <c r="AO251" s="3" t="s">
        <v>100</v>
      </c>
      <c r="AP251" s="3" t="s">
        <v>76</v>
      </c>
      <c r="AS251" s="3" t="s">
        <v>2831</v>
      </c>
      <c r="AT251" s="3" t="s">
        <v>2832</v>
      </c>
      <c r="AW251" s="3" t="s">
        <v>165</v>
      </c>
    </row>
    <row r="252" spans="1:50" x14ac:dyDescent="0.35">
      <c r="A252" s="3" t="s">
        <v>2833</v>
      </c>
      <c r="B252" s="3" t="s">
        <v>828</v>
      </c>
      <c r="C252" s="3" t="s">
        <v>2834</v>
      </c>
      <c r="D252" s="3" t="s">
        <v>2835</v>
      </c>
      <c r="E252" s="3">
        <v>7709829626</v>
      </c>
      <c r="F252" s="3" t="s">
        <v>2836</v>
      </c>
      <c r="G252" s="4">
        <v>44137.568182870367</v>
      </c>
      <c r="H252" s="3" t="s">
        <v>48</v>
      </c>
      <c r="I252" s="3" t="s">
        <v>49</v>
      </c>
      <c r="M252" s="3" t="s">
        <v>50</v>
      </c>
      <c r="O252" s="3" t="s">
        <v>96</v>
      </c>
      <c r="Q252" s="3" t="s">
        <v>52</v>
      </c>
      <c r="S252" s="3" t="s">
        <v>463</v>
      </c>
      <c r="U252" s="3" t="s">
        <v>331</v>
      </c>
      <c r="W252" s="3" t="s">
        <v>20</v>
      </c>
      <c r="Z252" s="5">
        <v>3000</v>
      </c>
      <c r="AB252" s="3" t="s">
        <v>61</v>
      </c>
      <c r="AD252" s="3" t="s">
        <v>72</v>
      </c>
      <c r="AG252" s="3" t="s">
        <v>146</v>
      </c>
      <c r="AI252" s="3" t="s">
        <v>100</v>
      </c>
      <c r="AJ252" s="3" t="s">
        <v>100</v>
      </c>
      <c r="AK252" s="3" t="s">
        <v>100</v>
      </c>
      <c r="AL252" s="3" t="s">
        <v>76</v>
      </c>
      <c r="AM252" s="3" t="s">
        <v>76</v>
      </c>
      <c r="AN252" s="3" t="s">
        <v>101</v>
      </c>
      <c r="AO252" s="3" t="s">
        <v>101</v>
      </c>
      <c r="AP252" s="3" t="s">
        <v>76</v>
      </c>
      <c r="AT252" s="3" t="s">
        <v>2837</v>
      </c>
    </row>
    <row r="253" spans="1:50" x14ac:dyDescent="0.35">
      <c r="A253" s="3" t="s">
        <v>2838</v>
      </c>
      <c r="B253" s="3" t="s">
        <v>2839</v>
      </c>
      <c r="C253" s="3" t="s">
        <v>2840</v>
      </c>
      <c r="D253" s="3" t="s">
        <v>120</v>
      </c>
      <c r="E253" s="3">
        <v>5806309055</v>
      </c>
      <c r="F253" s="3" t="s">
        <v>2841</v>
      </c>
      <c r="G253" s="4">
        <v>44137.566168981481</v>
      </c>
      <c r="H253" s="3" t="s">
        <v>48</v>
      </c>
      <c r="I253" s="3" t="s">
        <v>1705</v>
      </c>
      <c r="M253" s="3" t="s">
        <v>50</v>
      </c>
      <c r="O253" s="3" t="s">
        <v>171</v>
      </c>
      <c r="Q253" s="3" t="s">
        <v>111</v>
      </c>
      <c r="S253" s="3" t="s">
        <v>2842</v>
      </c>
      <c r="U253" s="3" t="s">
        <v>748</v>
      </c>
      <c r="W253" s="3" t="s">
        <v>245</v>
      </c>
      <c r="Y253" s="3">
        <v>3</v>
      </c>
      <c r="Z253" s="3">
        <v>5</v>
      </c>
      <c r="AA253" s="3" t="s">
        <v>2843</v>
      </c>
      <c r="AB253" s="3" t="s">
        <v>48</v>
      </c>
      <c r="AC253" s="3" t="s">
        <v>2844</v>
      </c>
      <c r="AD253" s="3" t="s">
        <v>99</v>
      </c>
      <c r="AE253" s="3" t="s">
        <v>99</v>
      </c>
      <c r="AF253" s="3" t="s">
        <v>2845</v>
      </c>
      <c r="AG253" s="3" t="s">
        <v>146</v>
      </c>
      <c r="AI253" s="3" t="s">
        <v>75</v>
      </c>
      <c r="AJ253" s="3" t="s">
        <v>76</v>
      </c>
      <c r="AK253" s="3" t="s">
        <v>75</v>
      </c>
      <c r="AL253" s="3" t="s">
        <v>75</v>
      </c>
      <c r="AM253" s="3" t="s">
        <v>76</v>
      </c>
      <c r="AN253" s="3" t="s">
        <v>101</v>
      </c>
      <c r="AO253" s="3" t="s">
        <v>75</v>
      </c>
      <c r="AP253" s="3" t="s">
        <v>76</v>
      </c>
      <c r="AS253" s="3" t="s">
        <v>2846</v>
      </c>
      <c r="AT253" s="3" t="s">
        <v>2847</v>
      </c>
      <c r="AW253" s="3" t="s">
        <v>234</v>
      </c>
    </row>
    <row r="254" spans="1:50" x14ac:dyDescent="0.35">
      <c r="A254" s="3" t="s">
        <v>2848</v>
      </c>
      <c r="B254" s="3" t="s">
        <v>565</v>
      </c>
      <c r="C254" s="3" t="s">
        <v>2849</v>
      </c>
      <c r="D254" s="3" t="s">
        <v>2850</v>
      </c>
      <c r="E254" s="3">
        <v>5077947904</v>
      </c>
      <c r="F254" s="3" t="s">
        <v>2851</v>
      </c>
      <c r="G254" s="4">
        <v>44137.56554398148</v>
      </c>
      <c r="H254" s="3" t="s">
        <v>61</v>
      </c>
      <c r="I254" s="3" t="s">
        <v>83</v>
      </c>
      <c r="K254" s="3" t="s">
        <v>627</v>
      </c>
      <c r="M254" s="3" t="s">
        <v>85</v>
      </c>
      <c r="O254" s="3" t="s">
        <v>2852</v>
      </c>
      <c r="Q254" s="3" t="s">
        <v>124</v>
      </c>
      <c r="S254" s="3" t="s">
        <v>2853</v>
      </c>
      <c r="U254" s="3" t="s">
        <v>89</v>
      </c>
      <c r="W254" s="3" t="s">
        <v>55</v>
      </c>
      <c r="X254" s="3">
        <v>50</v>
      </c>
      <c r="Y254" s="3">
        <v>550</v>
      </c>
      <c r="Z254" s="3">
        <v>500</v>
      </c>
      <c r="AA254" s="3" t="s">
        <v>2854</v>
      </c>
      <c r="AB254" s="3" t="s">
        <v>61</v>
      </c>
      <c r="AD254" s="3" t="s">
        <v>99</v>
      </c>
      <c r="AF254" s="3" t="s">
        <v>2296</v>
      </c>
      <c r="AG254" s="3" t="s">
        <v>195</v>
      </c>
      <c r="AH254" s="3" t="s">
        <v>2855</v>
      </c>
      <c r="AI254" s="3" t="s">
        <v>76</v>
      </c>
      <c r="AJ254" s="3" t="s">
        <v>75</v>
      </c>
      <c r="AK254" s="3" t="s">
        <v>76</v>
      </c>
      <c r="AL254" s="3" t="s">
        <v>76</v>
      </c>
      <c r="AM254" s="3" t="s">
        <v>76</v>
      </c>
      <c r="AN254" s="3" t="s">
        <v>75</v>
      </c>
      <c r="AO254" s="3" t="s">
        <v>75</v>
      </c>
      <c r="AP254" s="3" t="s">
        <v>76</v>
      </c>
      <c r="AS254" s="3" t="s">
        <v>2856</v>
      </c>
      <c r="AT254" s="3" t="s">
        <v>2857</v>
      </c>
      <c r="AX254" s="3" t="s">
        <v>61</v>
      </c>
    </row>
    <row r="255" spans="1:50" x14ac:dyDescent="0.35">
      <c r="A255" s="3" t="s">
        <v>2858</v>
      </c>
      <c r="B255" s="3" t="s">
        <v>2859</v>
      </c>
      <c r="C255" s="3" t="s">
        <v>2860</v>
      </c>
      <c r="D255" s="3" t="s">
        <v>2861</v>
      </c>
      <c r="E255" s="3">
        <v>8126061506</v>
      </c>
      <c r="F255" s="3" t="s">
        <v>2862</v>
      </c>
      <c r="G255" s="4">
        <v>44137.564317129632</v>
      </c>
      <c r="H255" s="3" t="s">
        <v>48</v>
      </c>
      <c r="I255" s="3" t="s">
        <v>2863</v>
      </c>
      <c r="M255" s="3" t="s">
        <v>109</v>
      </c>
      <c r="O255" s="3" t="s">
        <v>1607</v>
      </c>
      <c r="Q255" s="3" t="s">
        <v>87</v>
      </c>
      <c r="S255" s="3" t="s">
        <v>1772</v>
      </c>
      <c r="T255" s="3" t="s">
        <v>2864</v>
      </c>
      <c r="U255" s="3" t="s">
        <v>706</v>
      </c>
      <c r="W255" s="3" t="s">
        <v>2865</v>
      </c>
      <c r="AA255" s="3" t="s">
        <v>2866</v>
      </c>
      <c r="AB255" s="3" t="s">
        <v>48</v>
      </c>
      <c r="AD255" s="3" t="s">
        <v>193</v>
      </c>
      <c r="AE255" s="3" t="s">
        <v>193</v>
      </c>
      <c r="AG255" s="3" t="s">
        <v>146</v>
      </c>
      <c r="AI255" s="3" t="s">
        <v>100</v>
      </c>
      <c r="AJ255" s="3" t="s">
        <v>100</v>
      </c>
      <c r="AK255" s="3" t="s">
        <v>75</v>
      </c>
      <c r="AL255" s="3" t="s">
        <v>75</v>
      </c>
      <c r="AM255" s="3" t="s">
        <v>75</v>
      </c>
      <c r="AN255" s="3" t="s">
        <v>76</v>
      </c>
      <c r="AO255" s="3" t="s">
        <v>75</v>
      </c>
      <c r="AP255" s="3" t="s">
        <v>75</v>
      </c>
      <c r="AT255" s="3" t="s">
        <v>2867</v>
      </c>
      <c r="AW255" s="3" t="s">
        <v>134</v>
      </c>
    </row>
    <row r="256" spans="1:50" x14ac:dyDescent="0.35">
      <c r="A256" s="3" t="s">
        <v>2868</v>
      </c>
      <c r="B256" s="3" t="s">
        <v>2869</v>
      </c>
      <c r="C256" s="3" t="s">
        <v>2870</v>
      </c>
      <c r="D256" s="3" t="s">
        <v>2871</v>
      </c>
      <c r="E256" s="3">
        <v>3134518055</v>
      </c>
      <c r="F256" s="3" t="s">
        <v>2872</v>
      </c>
      <c r="G256" s="4">
        <v>44137.564143518517</v>
      </c>
      <c r="H256" s="3" t="s">
        <v>48</v>
      </c>
      <c r="I256" s="3" t="s">
        <v>2873</v>
      </c>
      <c r="M256" s="3" t="s">
        <v>50</v>
      </c>
      <c r="O256" s="3" t="s">
        <v>1743</v>
      </c>
      <c r="P256" s="3" t="e">
        <f>-Financial Literacy
-Wrap-around services</f>
        <v>#NAME?</v>
      </c>
      <c r="Q256" s="3" t="s">
        <v>273</v>
      </c>
      <c r="S256" s="3" t="s">
        <v>2874</v>
      </c>
      <c r="T256" s="3" t="s">
        <v>2875</v>
      </c>
      <c r="U256" s="3" t="s">
        <v>2876</v>
      </c>
      <c r="V256" s="3" t="s">
        <v>2877</v>
      </c>
      <c r="W256" s="3" t="s">
        <v>55</v>
      </c>
      <c r="X256" s="3">
        <v>10</v>
      </c>
      <c r="Y256" s="3">
        <v>20</v>
      </c>
      <c r="Z256" s="3">
        <v>30</v>
      </c>
      <c r="AA256" s="3" t="e">
        <f>-we loaned laptops
-we helped students enroll in the Comcast and ATT low-cost internet plans
-we offer digital skills sessions and self-learning instruction</f>
        <v>#NAME?</v>
      </c>
      <c r="AB256" s="3" t="s">
        <v>48</v>
      </c>
      <c r="AC256" s="3" t="s">
        <v>2878</v>
      </c>
      <c r="AD256" s="3" t="s">
        <v>99</v>
      </c>
      <c r="AE256" s="3" t="s">
        <v>99</v>
      </c>
      <c r="AF256" s="3" t="s">
        <v>2879</v>
      </c>
      <c r="AG256" s="3" t="s">
        <v>73</v>
      </c>
      <c r="AH256" s="3" t="s">
        <v>2880</v>
      </c>
      <c r="AI256" s="3" t="s">
        <v>100</v>
      </c>
      <c r="AJ256" s="3" t="s">
        <v>75</v>
      </c>
      <c r="AK256" s="3" t="s">
        <v>100</v>
      </c>
      <c r="AL256" s="3" t="s">
        <v>100</v>
      </c>
      <c r="AM256" s="3" t="s">
        <v>75</v>
      </c>
      <c r="AN256" s="3" t="s">
        <v>75</v>
      </c>
      <c r="AO256" s="3" t="s">
        <v>100</v>
      </c>
      <c r="AP256" s="3" t="s">
        <v>75</v>
      </c>
      <c r="AS256" s="3" t="e">
        <f>-Being able to loan the laptops since we are no longer conducting in-person class has been very helpful.
-Outdoor covid-safe sessions helping those who have the least digital skills has worked well.
-Knowing that there are low-cost internet plans for our students and helping them obtain it is good too.</f>
        <v>#NAME?</v>
      </c>
      <c r="AT256" s="3" t="e">
        <f>-Everyone would have a laptop or desktop.
-Everyone would have high speed or adequate internet
-Everyone would have time to learn the digital skills
-there could be a stipend the can help meet needs while motivating those who are struggliing to survive to learn skill that would help them improve their quality of life.</f>
        <v>#NAME?</v>
      </c>
      <c r="AU256" s="3" t="s">
        <v>2881</v>
      </c>
      <c r="AW256" s="3" t="s">
        <v>165</v>
      </c>
    </row>
    <row r="257" spans="1:50" x14ac:dyDescent="0.35">
      <c r="A257" s="3" t="s">
        <v>2882</v>
      </c>
      <c r="B257" s="3" t="s">
        <v>2883</v>
      </c>
      <c r="C257" s="3" t="s">
        <v>2884</v>
      </c>
      <c r="D257" s="3" t="s">
        <v>2885</v>
      </c>
      <c r="F257" s="3" t="s">
        <v>2886</v>
      </c>
      <c r="G257" s="4">
        <v>44137.562962962962</v>
      </c>
      <c r="H257" s="3" t="s">
        <v>48</v>
      </c>
      <c r="I257" s="3" t="s">
        <v>1713</v>
      </c>
      <c r="M257" s="3" t="s">
        <v>85</v>
      </c>
      <c r="O257" s="3" t="s">
        <v>1706</v>
      </c>
      <c r="Q257" s="3" t="s">
        <v>273</v>
      </c>
      <c r="S257" s="3" t="s">
        <v>907</v>
      </c>
      <c r="U257" s="3" t="s">
        <v>275</v>
      </c>
      <c r="W257" s="3" t="s">
        <v>68</v>
      </c>
      <c r="X257" s="3">
        <v>30</v>
      </c>
      <c r="Y257" s="3">
        <v>250</v>
      </c>
      <c r="AA257" s="3" t="s">
        <v>2887</v>
      </c>
      <c r="AB257" s="3" t="s">
        <v>61</v>
      </c>
      <c r="AD257" s="3" t="s">
        <v>176</v>
      </c>
      <c r="AF257" s="3" t="s">
        <v>2888</v>
      </c>
      <c r="AG257" s="3" t="s">
        <v>195</v>
      </c>
      <c r="AI257" s="3" t="s">
        <v>100</v>
      </c>
      <c r="AJ257" s="3" t="s">
        <v>100</v>
      </c>
      <c r="AK257" s="3" t="s">
        <v>100</v>
      </c>
      <c r="AL257" s="3" t="s">
        <v>100</v>
      </c>
      <c r="AM257" s="3" t="s">
        <v>100</v>
      </c>
      <c r="AN257" s="3" t="s">
        <v>100</v>
      </c>
      <c r="AO257" s="3" t="s">
        <v>100</v>
      </c>
      <c r="AP257" s="3" t="s">
        <v>100</v>
      </c>
      <c r="AS257" s="3" t="s">
        <v>2889</v>
      </c>
      <c r="AT257" s="3" t="s">
        <v>2890</v>
      </c>
      <c r="AW257" s="3" t="s">
        <v>234</v>
      </c>
    </row>
    <row r="258" spans="1:50" x14ac:dyDescent="0.35">
      <c r="A258" s="3" t="s">
        <v>2891</v>
      </c>
      <c r="B258" s="3" t="s">
        <v>1566</v>
      </c>
      <c r="C258" s="3" t="s">
        <v>2892</v>
      </c>
      <c r="D258" s="3" t="s">
        <v>223</v>
      </c>
      <c r="E258" s="3">
        <v>6513854562</v>
      </c>
      <c r="F258" s="3" t="s">
        <v>2893</v>
      </c>
      <c r="G258" s="4">
        <v>44137.561678240738</v>
      </c>
      <c r="H258" s="3" t="s">
        <v>48</v>
      </c>
      <c r="I258" s="3" t="s">
        <v>83</v>
      </c>
      <c r="K258" s="3" t="s">
        <v>1495</v>
      </c>
      <c r="M258" s="3" t="s">
        <v>37</v>
      </c>
      <c r="N258" s="3" t="s">
        <v>2894</v>
      </c>
      <c r="O258" s="3" t="s">
        <v>342</v>
      </c>
      <c r="Q258" s="3" t="s">
        <v>124</v>
      </c>
      <c r="S258" s="3" t="s">
        <v>2895</v>
      </c>
      <c r="U258" s="3" t="s">
        <v>1004</v>
      </c>
      <c r="W258" s="3" t="s">
        <v>37</v>
      </c>
      <c r="AB258" s="3" t="s">
        <v>61</v>
      </c>
      <c r="AD258" s="3" t="s">
        <v>72</v>
      </c>
      <c r="AG258" s="3" t="s">
        <v>146</v>
      </c>
      <c r="AH258" s="3" t="s">
        <v>2896</v>
      </c>
      <c r="AI258" s="3" t="s">
        <v>75</v>
      </c>
      <c r="AJ258" s="3" t="s">
        <v>75</v>
      </c>
      <c r="AK258" s="3" t="s">
        <v>75</v>
      </c>
      <c r="AL258" s="3" t="s">
        <v>75</v>
      </c>
      <c r="AM258" s="3" t="s">
        <v>75</v>
      </c>
      <c r="AN258" s="3" t="s">
        <v>75</v>
      </c>
      <c r="AO258" s="3" t="s">
        <v>75</v>
      </c>
      <c r="AP258" s="3" t="s">
        <v>76</v>
      </c>
      <c r="AS258" s="3" t="s">
        <v>2897</v>
      </c>
      <c r="AT258" s="3" t="s">
        <v>2898</v>
      </c>
    </row>
    <row r="259" spans="1:50" x14ac:dyDescent="0.35">
      <c r="A259" s="3" t="s">
        <v>2899</v>
      </c>
      <c r="B259" s="3" t="s">
        <v>2900</v>
      </c>
      <c r="C259" s="3" t="s">
        <v>2901</v>
      </c>
      <c r="D259" s="3" t="s">
        <v>2902</v>
      </c>
      <c r="F259" s="3" t="s">
        <v>2903</v>
      </c>
      <c r="G259" s="4">
        <v>44137.561354166668</v>
      </c>
      <c r="H259" s="3" t="s">
        <v>48</v>
      </c>
      <c r="I259" s="3" t="s">
        <v>2904</v>
      </c>
      <c r="M259" s="3" t="s">
        <v>109</v>
      </c>
      <c r="O259" s="3" t="s">
        <v>2905</v>
      </c>
      <c r="Q259" s="3" t="s">
        <v>111</v>
      </c>
      <c r="S259" s="3" t="s">
        <v>463</v>
      </c>
      <c r="U259" s="3" t="s">
        <v>2906</v>
      </c>
      <c r="W259" s="3" t="s">
        <v>18</v>
      </c>
      <c r="AB259" s="3" t="s">
        <v>61</v>
      </c>
      <c r="AD259" s="3" t="s">
        <v>193</v>
      </c>
      <c r="AG259" s="3" t="s">
        <v>73</v>
      </c>
      <c r="AI259" s="3" t="s">
        <v>100</v>
      </c>
      <c r="AJ259" s="3" t="s">
        <v>100</v>
      </c>
      <c r="AK259" s="3" t="s">
        <v>75</v>
      </c>
      <c r="AL259" s="3" t="s">
        <v>75</v>
      </c>
      <c r="AM259" s="3" t="s">
        <v>75</v>
      </c>
      <c r="AN259" s="3" t="s">
        <v>100</v>
      </c>
      <c r="AO259" s="3" t="s">
        <v>100</v>
      </c>
      <c r="AP259" s="3" t="s">
        <v>75</v>
      </c>
    </row>
    <row r="260" spans="1:50" x14ac:dyDescent="0.35">
      <c r="A260" s="3" t="s">
        <v>2907</v>
      </c>
      <c r="B260" s="3" t="s">
        <v>601</v>
      </c>
      <c r="C260" s="3" t="s">
        <v>2908</v>
      </c>
      <c r="D260" s="3" t="s">
        <v>1156</v>
      </c>
      <c r="E260" s="3" t="s">
        <v>2909</v>
      </c>
      <c r="F260" s="3" t="s">
        <v>2910</v>
      </c>
      <c r="G260" s="4">
        <v>44137.559317129628</v>
      </c>
      <c r="H260" s="3" t="s">
        <v>61</v>
      </c>
      <c r="I260" s="3" t="s">
        <v>83</v>
      </c>
      <c r="K260" s="3" t="s">
        <v>389</v>
      </c>
      <c r="M260" s="3" t="s">
        <v>50</v>
      </c>
      <c r="O260" s="3" t="s">
        <v>2911</v>
      </c>
      <c r="Q260" s="3" t="s">
        <v>273</v>
      </c>
      <c r="S260" s="3" t="s">
        <v>2912</v>
      </c>
      <c r="T260" s="3" t="s">
        <v>2913</v>
      </c>
      <c r="U260" s="3" t="s">
        <v>614</v>
      </c>
      <c r="W260" s="3" t="s">
        <v>245</v>
      </c>
      <c r="Y260" s="3">
        <v>10</v>
      </c>
      <c r="Z260" s="3">
        <v>25</v>
      </c>
      <c r="AA260" s="3" t="s">
        <v>2914</v>
      </c>
      <c r="AB260" s="3" t="s">
        <v>48</v>
      </c>
      <c r="AC260" s="3" t="s">
        <v>2915</v>
      </c>
      <c r="AD260" s="3" t="s">
        <v>72</v>
      </c>
      <c r="AE260" s="3" t="s">
        <v>193</v>
      </c>
      <c r="AF260" s="3" t="s">
        <v>2916</v>
      </c>
      <c r="AG260" s="3" t="s">
        <v>146</v>
      </c>
      <c r="AH260" s="3" t="s">
        <v>2917</v>
      </c>
      <c r="AI260" s="3" t="s">
        <v>75</v>
      </c>
      <c r="AJ260" s="3" t="s">
        <v>75</v>
      </c>
      <c r="AK260" s="3" t="s">
        <v>100</v>
      </c>
      <c r="AL260" s="3" t="s">
        <v>100</v>
      </c>
      <c r="AM260" s="3" t="s">
        <v>75</v>
      </c>
      <c r="AN260" s="3" t="s">
        <v>100</v>
      </c>
      <c r="AO260" s="3" t="s">
        <v>75</v>
      </c>
      <c r="AP260" s="3" t="s">
        <v>75</v>
      </c>
      <c r="AQ260" s="3" t="s">
        <v>75</v>
      </c>
      <c r="AR260" s="3" t="s">
        <v>2918</v>
      </c>
      <c r="AS260" s="3" t="s">
        <v>2919</v>
      </c>
      <c r="AT260" s="3" t="s">
        <v>2920</v>
      </c>
      <c r="AU260" s="3" t="s">
        <v>2921</v>
      </c>
      <c r="AW260" s="3" t="s">
        <v>234</v>
      </c>
      <c r="AX260" s="3" t="s">
        <v>61</v>
      </c>
    </row>
    <row r="261" spans="1:50" x14ac:dyDescent="0.35">
      <c r="A261" s="3" t="s">
        <v>2922</v>
      </c>
      <c r="B261" s="3" t="s">
        <v>2923</v>
      </c>
      <c r="C261" s="3" t="s">
        <v>2924</v>
      </c>
      <c r="D261" s="3" t="s">
        <v>2925</v>
      </c>
      <c r="E261" s="3">
        <v>2566382957</v>
      </c>
      <c r="F261" s="3" t="s">
        <v>2926</v>
      </c>
      <c r="G261" s="4">
        <v>44137.557291666664</v>
      </c>
      <c r="H261" s="3" t="s">
        <v>48</v>
      </c>
      <c r="I261" s="3" t="s">
        <v>2347</v>
      </c>
      <c r="M261" s="3" t="s">
        <v>404</v>
      </c>
      <c r="O261" s="3" t="s">
        <v>2398</v>
      </c>
      <c r="Q261" s="3" t="s">
        <v>124</v>
      </c>
      <c r="S261" s="3" t="s">
        <v>2066</v>
      </c>
      <c r="T261" s="3" t="s">
        <v>2927</v>
      </c>
      <c r="U261" s="3" t="s">
        <v>89</v>
      </c>
      <c r="W261" s="3" t="s">
        <v>245</v>
      </c>
      <c r="Y261" s="3">
        <v>10</v>
      </c>
      <c r="Z261" s="3">
        <v>100</v>
      </c>
      <c r="AA261" s="3" t="s">
        <v>2928</v>
      </c>
      <c r="AB261" s="3" t="s">
        <v>61</v>
      </c>
      <c r="AD261" s="3" t="s">
        <v>72</v>
      </c>
      <c r="AF261" s="3" t="s">
        <v>2929</v>
      </c>
      <c r="AG261" s="3" t="s">
        <v>195</v>
      </c>
      <c r="AI261" s="3" t="s">
        <v>100</v>
      </c>
      <c r="AJ261" s="3" t="s">
        <v>75</v>
      </c>
      <c r="AK261" s="3" t="s">
        <v>75</v>
      </c>
      <c r="AL261" s="3" t="s">
        <v>75</v>
      </c>
      <c r="AM261" s="3" t="s">
        <v>76</v>
      </c>
      <c r="AN261" s="3" t="s">
        <v>100</v>
      </c>
      <c r="AO261" s="3" t="s">
        <v>75</v>
      </c>
      <c r="AP261" s="3" t="s">
        <v>75</v>
      </c>
    </row>
    <row r="262" spans="1:50" x14ac:dyDescent="0.35">
      <c r="A262" s="3" t="s">
        <v>2930</v>
      </c>
      <c r="B262" s="3" t="s">
        <v>2931</v>
      </c>
      <c r="C262" s="3" t="s">
        <v>2932</v>
      </c>
      <c r="E262" s="3">
        <v>3028569035</v>
      </c>
      <c r="F262" s="3" t="s">
        <v>2933</v>
      </c>
      <c r="G262" s="4">
        <v>44137.557025462964</v>
      </c>
      <c r="H262" s="3" t="s">
        <v>48</v>
      </c>
      <c r="I262" s="3" t="s">
        <v>1687</v>
      </c>
      <c r="M262" s="3" t="s">
        <v>85</v>
      </c>
      <c r="O262" s="3" t="s">
        <v>342</v>
      </c>
      <c r="Q262" s="3" t="s">
        <v>124</v>
      </c>
      <c r="S262" s="3" t="s">
        <v>463</v>
      </c>
      <c r="AG262" s="3" t="s">
        <v>146</v>
      </c>
      <c r="AS262" s="3" t="s">
        <v>2934</v>
      </c>
      <c r="AT262" s="3" t="s">
        <v>2935</v>
      </c>
      <c r="AW262" s="3" t="s">
        <v>234</v>
      </c>
    </row>
    <row r="263" spans="1:50" x14ac:dyDescent="0.35">
      <c r="A263" s="3" t="s">
        <v>2936</v>
      </c>
      <c r="B263" s="3" t="s">
        <v>2937</v>
      </c>
      <c r="C263" s="3" t="s">
        <v>2938</v>
      </c>
      <c r="D263" s="3" t="s">
        <v>2939</v>
      </c>
      <c r="E263" s="3">
        <v>8167686541</v>
      </c>
      <c r="F263" s="3" t="s">
        <v>2940</v>
      </c>
      <c r="G263" s="4">
        <v>44137.556886574072</v>
      </c>
      <c r="H263" s="3" t="s">
        <v>48</v>
      </c>
      <c r="I263" s="3" t="s">
        <v>2510</v>
      </c>
      <c r="M263" s="3" t="s">
        <v>50</v>
      </c>
      <c r="O263" s="3" t="s">
        <v>96</v>
      </c>
      <c r="Q263" s="3" t="s">
        <v>273</v>
      </c>
      <c r="S263" s="3" t="s">
        <v>2941</v>
      </c>
      <c r="T263" s="3" t="s">
        <v>2942</v>
      </c>
      <c r="U263" s="3" t="s">
        <v>706</v>
      </c>
      <c r="W263" s="3" t="s">
        <v>20</v>
      </c>
      <c r="Z263" s="3">
        <v>800</v>
      </c>
      <c r="AA263" s="3" t="s">
        <v>2943</v>
      </c>
      <c r="AB263" s="3" t="s">
        <v>61</v>
      </c>
      <c r="AD263" s="3" t="s">
        <v>99</v>
      </c>
      <c r="AG263" s="3" t="s">
        <v>195</v>
      </c>
      <c r="AI263" s="3" t="s">
        <v>100</v>
      </c>
      <c r="AJ263" s="3" t="s">
        <v>75</v>
      </c>
      <c r="AK263" s="3" t="s">
        <v>100</v>
      </c>
      <c r="AL263" s="3" t="s">
        <v>76</v>
      </c>
      <c r="AM263" s="3" t="s">
        <v>75</v>
      </c>
      <c r="AN263" s="3" t="s">
        <v>101</v>
      </c>
      <c r="AO263" s="3" t="s">
        <v>101</v>
      </c>
      <c r="AP263" s="3" t="s">
        <v>76</v>
      </c>
      <c r="AW263" s="3" t="s">
        <v>234</v>
      </c>
    </row>
    <row r="264" spans="1:50" x14ac:dyDescent="0.35">
      <c r="A264" s="3" t="s">
        <v>2944</v>
      </c>
      <c r="B264" s="3" t="s">
        <v>364</v>
      </c>
      <c r="C264" s="3" t="s">
        <v>2945</v>
      </c>
      <c r="D264" s="3" t="s">
        <v>524</v>
      </c>
      <c r="E264" s="3">
        <v>2188748530</v>
      </c>
      <c r="F264" s="3" t="s">
        <v>2946</v>
      </c>
      <c r="G264" s="4">
        <v>44137.556608796294</v>
      </c>
      <c r="H264" s="3" t="s">
        <v>61</v>
      </c>
      <c r="I264" s="3" t="s">
        <v>83</v>
      </c>
      <c r="K264" s="3" t="s">
        <v>2947</v>
      </c>
      <c r="M264" s="3" t="s">
        <v>85</v>
      </c>
      <c r="O264" s="3" t="s">
        <v>2948</v>
      </c>
      <c r="Q264" s="3" t="s">
        <v>124</v>
      </c>
      <c r="S264" s="3" t="s">
        <v>2949</v>
      </c>
      <c r="U264" s="3" t="s">
        <v>143</v>
      </c>
      <c r="W264" s="3" t="s">
        <v>713</v>
      </c>
      <c r="X264" s="3">
        <v>35</v>
      </c>
      <c r="Y264" s="3">
        <v>360</v>
      </c>
      <c r="AA264" s="3" t="s">
        <v>2950</v>
      </c>
      <c r="AB264" s="3" t="s">
        <v>61</v>
      </c>
      <c r="AD264" s="3" t="s">
        <v>176</v>
      </c>
      <c r="AG264" s="3" t="s">
        <v>146</v>
      </c>
      <c r="AH264" s="3" t="s">
        <v>2951</v>
      </c>
      <c r="AI264" s="3" t="s">
        <v>75</v>
      </c>
      <c r="AJ264" s="3" t="s">
        <v>75</v>
      </c>
      <c r="AK264" s="3" t="s">
        <v>76</v>
      </c>
      <c r="AL264" s="3" t="s">
        <v>101</v>
      </c>
      <c r="AM264" s="3" t="s">
        <v>76</v>
      </c>
      <c r="AN264" s="3" t="s">
        <v>76</v>
      </c>
      <c r="AO264" s="3" t="s">
        <v>75</v>
      </c>
      <c r="AP264" s="3" t="s">
        <v>75</v>
      </c>
      <c r="AS264" s="3" t="s">
        <v>2952</v>
      </c>
      <c r="AT264" s="3" t="s">
        <v>2953</v>
      </c>
    </row>
    <row r="265" spans="1:50" x14ac:dyDescent="0.35">
      <c r="A265" s="3" t="s">
        <v>1869</v>
      </c>
      <c r="B265" s="3" t="s">
        <v>2954</v>
      </c>
      <c r="C265" s="3" t="s">
        <v>2955</v>
      </c>
      <c r="D265" s="3" t="s">
        <v>2956</v>
      </c>
      <c r="E265" s="3">
        <v>3375216623</v>
      </c>
      <c r="F265" s="3" t="s">
        <v>2957</v>
      </c>
      <c r="G265" s="4">
        <v>44137.556180555555</v>
      </c>
      <c r="H265" s="3" t="s">
        <v>48</v>
      </c>
      <c r="I265" s="3" t="s">
        <v>403</v>
      </c>
      <c r="M265" s="3" t="s">
        <v>2958</v>
      </c>
      <c r="O265" s="3" t="s">
        <v>2959</v>
      </c>
      <c r="Q265" s="3" t="s">
        <v>52</v>
      </c>
      <c r="S265" s="3" t="s">
        <v>155</v>
      </c>
      <c r="T265" s="3" t="s">
        <v>2137</v>
      </c>
      <c r="U265" s="3" t="s">
        <v>345</v>
      </c>
      <c r="W265" s="3" t="s">
        <v>158</v>
      </c>
      <c r="Z265" s="3">
        <v>200</v>
      </c>
      <c r="AA265" s="3" t="s">
        <v>2960</v>
      </c>
      <c r="AB265" s="3" t="s">
        <v>61</v>
      </c>
      <c r="AD265" s="3" t="s">
        <v>72</v>
      </c>
      <c r="AF265" s="3" t="s">
        <v>2961</v>
      </c>
      <c r="AG265" s="3" t="s">
        <v>146</v>
      </c>
      <c r="AI265" s="3" t="s">
        <v>100</v>
      </c>
      <c r="AJ265" s="3" t="s">
        <v>100</v>
      </c>
      <c r="AK265" s="3" t="s">
        <v>75</v>
      </c>
      <c r="AL265" s="3" t="s">
        <v>75</v>
      </c>
      <c r="AM265" s="3" t="s">
        <v>75</v>
      </c>
      <c r="AN265" s="3" t="s">
        <v>100</v>
      </c>
      <c r="AO265" s="3" t="s">
        <v>100</v>
      </c>
      <c r="AP265" s="3" t="s">
        <v>75</v>
      </c>
      <c r="AQ265" s="3" t="s">
        <v>75</v>
      </c>
      <c r="AS265" s="3" t="s">
        <v>2962</v>
      </c>
      <c r="AT265" s="3" t="s">
        <v>2963</v>
      </c>
      <c r="AW265" s="3" t="s">
        <v>165</v>
      </c>
    </row>
    <row r="266" spans="1:50" x14ac:dyDescent="0.35">
      <c r="A266" s="3" t="s">
        <v>2964</v>
      </c>
      <c r="B266" s="3" t="s">
        <v>2965</v>
      </c>
      <c r="C266" s="3" t="s">
        <v>2966</v>
      </c>
      <c r="D266" s="3" t="s">
        <v>120</v>
      </c>
      <c r="E266" s="3" t="s">
        <v>2967</v>
      </c>
      <c r="F266" s="3" t="s">
        <v>2968</v>
      </c>
      <c r="G266" s="4">
        <v>44137.55059027778</v>
      </c>
      <c r="H266" s="3" t="s">
        <v>61</v>
      </c>
      <c r="I266" s="3" t="s">
        <v>83</v>
      </c>
      <c r="K266" s="3" t="s">
        <v>627</v>
      </c>
      <c r="M266" s="3" t="s">
        <v>50</v>
      </c>
      <c r="O266" s="3" t="s">
        <v>957</v>
      </c>
      <c r="Q266" s="3" t="s">
        <v>124</v>
      </c>
      <c r="S266" s="3" t="s">
        <v>112</v>
      </c>
      <c r="T266" s="3" t="s">
        <v>2969</v>
      </c>
      <c r="U266" s="3" t="s">
        <v>762</v>
      </c>
      <c r="W266" s="3" t="s">
        <v>391</v>
      </c>
      <c r="X266" s="3" t="s">
        <v>2970</v>
      </c>
      <c r="AA266" s="3" t="s">
        <v>2971</v>
      </c>
      <c r="AB266" s="3" t="s">
        <v>61</v>
      </c>
      <c r="AD266" s="3" t="s">
        <v>72</v>
      </c>
      <c r="AF266" s="3" t="s">
        <v>2972</v>
      </c>
      <c r="AG266" s="3" t="s">
        <v>73</v>
      </c>
      <c r="AH266" s="3" t="s">
        <v>2973</v>
      </c>
      <c r="AI266" s="3" t="s">
        <v>100</v>
      </c>
      <c r="AJ266" s="3" t="s">
        <v>100</v>
      </c>
      <c r="AK266" s="3" t="s">
        <v>100</v>
      </c>
      <c r="AL266" s="3" t="s">
        <v>75</v>
      </c>
      <c r="AM266" s="3" t="s">
        <v>100</v>
      </c>
      <c r="AN266" s="3" t="s">
        <v>75</v>
      </c>
      <c r="AO266" s="3" t="s">
        <v>100</v>
      </c>
      <c r="AP266" s="3" t="s">
        <v>75</v>
      </c>
      <c r="AS266" s="3" t="s">
        <v>2974</v>
      </c>
      <c r="AT266" s="3" t="s">
        <v>2975</v>
      </c>
      <c r="AV266" s="3" t="s">
        <v>164</v>
      </c>
      <c r="AW266" s="3" t="s">
        <v>134</v>
      </c>
      <c r="AX266" s="3" t="s">
        <v>48</v>
      </c>
    </row>
    <row r="267" spans="1:50" x14ac:dyDescent="0.35">
      <c r="A267" s="3" t="s">
        <v>2976</v>
      </c>
      <c r="B267" s="3" t="s">
        <v>708</v>
      </c>
      <c r="C267" s="3" t="s">
        <v>2977</v>
      </c>
      <c r="D267" s="3" t="s">
        <v>1507</v>
      </c>
      <c r="E267" s="3">
        <v>7637455043</v>
      </c>
      <c r="F267" s="3" t="s">
        <v>2978</v>
      </c>
      <c r="G267" s="4">
        <v>44137.53197916667</v>
      </c>
      <c r="H267" s="3" t="s">
        <v>48</v>
      </c>
      <c r="I267" s="3" t="s">
        <v>83</v>
      </c>
      <c r="K267" s="3" t="s">
        <v>389</v>
      </c>
      <c r="M267" s="3" t="s">
        <v>85</v>
      </c>
      <c r="O267" s="3" t="s">
        <v>2979</v>
      </c>
      <c r="Q267" s="3" t="s">
        <v>87</v>
      </c>
      <c r="S267" s="3" t="s">
        <v>142</v>
      </c>
      <c r="U267" s="3" t="s">
        <v>695</v>
      </c>
      <c r="W267" s="3" t="s">
        <v>713</v>
      </c>
      <c r="X267" s="3">
        <v>100</v>
      </c>
      <c r="Y267" s="3">
        <v>12300</v>
      </c>
      <c r="AA267" s="3" t="s">
        <v>2980</v>
      </c>
      <c r="AB267" s="3" t="s">
        <v>61</v>
      </c>
      <c r="AD267" s="3" t="s">
        <v>99</v>
      </c>
      <c r="AF267" s="3" t="s">
        <v>2981</v>
      </c>
      <c r="AG267" s="3" t="s">
        <v>146</v>
      </c>
      <c r="AH267" s="3" t="s">
        <v>2982</v>
      </c>
      <c r="AI267" s="3" t="s">
        <v>76</v>
      </c>
      <c r="AJ267" s="3" t="s">
        <v>76</v>
      </c>
      <c r="AK267" s="3" t="s">
        <v>75</v>
      </c>
      <c r="AL267" s="3" t="s">
        <v>100</v>
      </c>
      <c r="AM267" s="3" t="s">
        <v>100</v>
      </c>
      <c r="AN267" s="3" t="s">
        <v>100</v>
      </c>
      <c r="AO267" s="3" t="s">
        <v>75</v>
      </c>
      <c r="AP267" s="3" t="s">
        <v>76</v>
      </c>
      <c r="AS267" s="3" t="s">
        <v>2983</v>
      </c>
      <c r="AT267" s="3" t="s">
        <v>2984</v>
      </c>
      <c r="AV267" s="3" t="s">
        <v>219</v>
      </c>
      <c r="AW267" s="3" t="s">
        <v>234</v>
      </c>
    </row>
    <row r="268" spans="1:50" x14ac:dyDescent="0.35">
      <c r="A268" s="3" t="s">
        <v>2985</v>
      </c>
      <c r="B268" s="3" t="s">
        <v>2426</v>
      </c>
      <c r="C268" s="3" t="s">
        <v>2986</v>
      </c>
      <c r="D268" s="3" t="s">
        <v>2987</v>
      </c>
      <c r="F268" s="3" t="s">
        <v>2988</v>
      </c>
      <c r="G268" s="4">
        <v>44137.523125</v>
      </c>
      <c r="H268" s="3" t="s">
        <v>61</v>
      </c>
      <c r="I268" s="3" t="s">
        <v>83</v>
      </c>
      <c r="K268" s="3" t="s">
        <v>271</v>
      </c>
      <c r="M268" s="3" t="s">
        <v>50</v>
      </c>
      <c r="O268" s="3" t="s">
        <v>330</v>
      </c>
      <c r="Q268" s="3" t="s">
        <v>273</v>
      </c>
      <c r="S268" s="3" t="s">
        <v>2171</v>
      </c>
      <c r="U268" s="3" t="s">
        <v>1004</v>
      </c>
      <c r="W268" s="3" t="s">
        <v>215</v>
      </c>
      <c r="X268" s="3">
        <v>6</v>
      </c>
      <c r="Y268" s="3">
        <v>21</v>
      </c>
      <c r="Z268" s="3">
        <v>17</v>
      </c>
      <c r="AA268" s="3" t="s">
        <v>2989</v>
      </c>
      <c r="AB268" s="3" t="s">
        <v>48</v>
      </c>
      <c r="AC268" s="3" t="s">
        <v>2990</v>
      </c>
      <c r="AD268" s="3" t="s">
        <v>72</v>
      </c>
      <c r="AE268" s="3" t="s">
        <v>193</v>
      </c>
      <c r="AF268" s="3" t="s">
        <v>2991</v>
      </c>
      <c r="AG268" s="3" t="s">
        <v>195</v>
      </c>
      <c r="AH268" s="3" t="s">
        <v>2992</v>
      </c>
      <c r="AI268" s="3" t="s">
        <v>75</v>
      </c>
      <c r="AJ268" s="3" t="s">
        <v>100</v>
      </c>
      <c r="AK268" s="3" t="s">
        <v>75</v>
      </c>
      <c r="AL268" s="3" t="s">
        <v>76</v>
      </c>
      <c r="AM268" s="3" t="s">
        <v>76</v>
      </c>
      <c r="AN268" s="3" t="s">
        <v>76</v>
      </c>
      <c r="AO268" s="3" t="s">
        <v>75</v>
      </c>
      <c r="AP268" s="3" t="s">
        <v>75</v>
      </c>
      <c r="AS268" s="3" t="s">
        <v>2993</v>
      </c>
      <c r="AT268" s="3" t="s">
        <v>2994</v>
      </c>
      <c r="AV268" s="3" t="s">
        <v>2995</v>
      </c>
      <c r="AW268" s="3" t="s">
        <v>102</v>
      </c>
      <c r="AX268" s="3" t="s">
        <v>48</v>
      </c>
    </row>
    <row r="269" spans="1:50" x14ac:dyDescent="0.35">
      <c r="A269" s="3" t="s">
        <v>2996</v>
      </c>
      <c r="B269" s="3" t="s">
        <v>2319</v>
      </c>
      <c r="C269" s="3" t="s">
        <v>2997</v>
      </c>
      <c r="D269" s="3" t="s">
        <v>2998</v>
      </c>
      <c r="E269" s="3">
        <v>6515525594</v>
      </c>
      <c r="F269" s="3" t="s">
        <v>2999</v>
      </c>
      <c r="G269" s="4">
        <v>44137.519363425927</v>
      </c>
      <c r="H269" s="3" t="s">
        <v>61</v>
      </c>
      <c r="I269" s="3" t="s">
        <v>83</v>
      </c>
      <c r="K269" s="3" t="s">
        <v>539</v>
      </c>
      <c r="M269" s="3" t="s">
        <v>85</v>
      </c>
      <c r="O269" s="3" t="s">
        <v>3000</v>
      </c>
      <c r="Q269" s="3" t="s">
        <v>87</v>
      </c>
      <c r="S269" s="3" t="s">
        <v>3001</v>
      </c>
      <c r="U269" s="3" t="s">
        <v>791</v>
      </c>
      <c r="W269" s="3" t="s">
        <v>68</v>
      </c>
      <c r="X269" s="3" t="s">
        <v>3002</v>
      </c>
      <c r="Y269" s="3" t="s">
        <v>3003</v>
      </c>
      <c r="AB269" s="3" t="s">
        <v>61</v>
      </c>
      <c r="AD269" s="3" t="s">
        <v>72</v>
      </c>
      <c r="AG269" s="3" t="s">
        <v>146</v>
      </c>
      <c r="AH269" s="3" t="s">
        <v>3004</v>
      </c>
      <c r="AI269" s="3" t="s">
        <v>76</v>
      </c>
      <c r="AJ269" s="3" t="s">
        <v>75</v>
      </c>
      <c r="AK269" s="3" t="s">
        <v>75</v>
      </c>
      <c r="AL269" s="3" t="s">
        <v>100</v>
      </c>
      <c r="AM269" s="3" t="s">
        <v>75</v>
      </c>
      <c r="AN269" s="3" t="s">
        <v>100</v>
      </c>
      <c r="AO269" s="3" t="s">
        <v>100</v>
      </c>
      <c r="AP269" s="3" t="s">
        <v>76</v>
      </c>
      <c r="AS269" s="3" t="s">
        <v>3005</v>
      </c>
    </row>
    <row r="270" spans="1:50" x14ac:dyDescent="0.35">
      <c r="A270" s="3" t="s">
        <v>3006</v>
      </c>
      <c r="B270" s="3" t="s">
        <v>3007</v>
      </c>
      <c r="C270" s="3" t="s">
        <v>3008</v>
      </c>
      <c r="D270" s="3" t="s">
        <v>120</v>
      </c>
      <c r="E270" s="3">
        <v>3202358504</v>
      </c>
      <c r="F270" s="3" t="s">
        <v>3009</v>
      </c>
      <c r="G270" s="4">
        <v>44137.518506944441</v>
      </c>
      <c r="H270" s="3" t="s">
        <v>61</v>
      </c>
      <c r="I270" s="3" t="s">
        <v>83</v>
      </c>
      <c r="K270" s="3" t="s">
        <v>3010</v>
      </c>
      <c r="M270" s="3" t="s">
        <v>226</v>
      </c>
      <c r="O270" s="3" t="s">
        <v>37</v>
      </c>
      <c r="P270" s="3" t="s">
        <v>3011</v>
      </c>
      <c r="Q270" s="3" t="s">
        <v>124</v>
      </c>
      <c r="S270" s="3" t="s">
        <v>155</v>
      </c>
      <c r="U270" s="3" t="s">
        <v>804</v>
      </c>
      <c r="W270" s="3" t="s">
        <v>504</v>
      </c>
      <c r="AB270" s="3" t="s">
        <v>61</v>
      </c>
      <c r="AD270" s="3" t="s">
        <v>176</v>
      </c>
      <c r="AG270" s="3" t="s">
        <v>195</v>
      </c>
      <c r="AI270" s="3" t="s">
        <v>76</v>
      </c>
      <c r="AJ270" s="3" t="s">
        <v>75</v>
      </c>
      <c r="AK270" s="3" t="s">
        <v>75</v>
      </c>
      <c r="AL270" s="3" t="s">
        <v>75</v>
      </c>
      <c r="AM270" s="3" t="s">
        <v>100</v>
      </c>
      <c r="AN270" s="3" t="s">
        <v>100</v>
      </c>
      <c r="AO270" s="3" t="s">
        <v>100</v>
      </c>
      <c r="AP270" s="3" t="s">
        <v>75</v>
      </c>
      <c r="AX270" s="3" t="s">
        <v>61</v>
      </c>
    </row>
    <row r="271" spans="1:50" x14ac:dyDescent="0.35">
      <c r="A271" s="3" t="s">
        <v>3012</v>
      </c>
      <c r="B271" s="3" t="s">
        <v>1625</v>
      </c>
      <c r="C271" s="3" t="s">
        <v>3013</v>
      </c>
      <c r="D271" s="3" t="s">
        <v>3014</v>
      </c>
      <c r="E271" s="3">
        <v>7632625105</v>
      </c>
      <c r="F271" s="3" t="s">
        <v>3015</v>
      </c>
      <c r="G271" s="4">
        <v>44137.507164351853</v>
      </c>
      <c r="H271" s="3" t="s">
        <v>61</v>
      </c>
      <c r="I271" s="3" t="s">
        <v>83</v>
      </c>
      <c r="K271" s="3" t="s">
        <v>3016</v>
      </c>
      <c r="M271" s="3" t="s">
        <v>85</v>
      </c>
      <c r="O271" s="3" t="s">
        <v>187</v>
      </c>
      <c r="Q271" s="3" t="s">
        <v>124</v>
      </c>
      <c r="S271" s="3" t="s">
        <v>1570</v>
      </c>
      <c r="U271" s="3" t="s">
        <v>3017</v>
      </c>
      <c r="W271" s="3" t="s">
        <v>68</v>
      </c>
      <c r="X271" s="3" t="s">
        <v>3018</v>
      </c>
      <c r="Y271" s="3" t="s">
        <v>3019</v>
      </c>
      <c r="AA271" s="3" t="s">
        <v>3020</v>
      </c>
      <c r="AB271" s="3" t="s">
        <v>61</v>
      </c>
      <c r="AD271" s="3" t="s">
        <v>72</v>
      </c>
      <c r="AF271" s="3" t="s">
        <v>3021</v>
      </c>
      <c r="AG271" s="3" t="s">
        <v>146</v>
      </c>
      <c r="AH271" s="3" t="s">
        <v>3022</v>
      </c>
      <c r="AI271" s="3" t="s">
        <v>76</v>
      </c>
      <c r="AJ271" s="3" t="s">
        <v>75</v>
      </c>
      <c r="AK271" s="3" t="s">
        <v>75</v>
      </c>
      <c r="AL271" s="3" t="s">
        <v>75</v>
      </c>
      <c r="AM271" s="3" t="s">
        <v>75</v>
      </c>
      <c r="AN271" s="3" t="s">
        <v>75</v>
      </c>
      <c r="AO271" s="3" t="s">
        <v>75</v>
      </c>
      <c r="AP271" s="3" t="s">
        <v>75</v>
      </c>
      <c r="AS271" s="3" t="s">
        <v>3023</v>
      </c>
      <c r="AT271" s="3" t="s">
        <v>3024</v>
      </c>
      <c r="AV271" s="3" t="s">
        <v>219</v>
      </c>
      <c r="AW271" s="3" t="s">
        <v>102</v>
      </c>
      <c r="AX271" s="3" t="s">
        <v>48</v>
      </c>
    </row>
    <row r="272" spans="1:50" x14ac:dyDescent="0.35">
      <c r="A272" s="3" t="s">
        <v>3025</v>
      </c>
      <c r="B272" s="3" t="s">
        <v>3026</v>
      </c>
      <c r="C272" s="3" t="s">
        <v>3027</v>
      </c>
      <c r="D272" s="3" t="s">
        <v>3028</v>
      </c>
      <c r="E272" s="3">
        <v>3203255224</v>
      </c>
      <c r="F272" s="3" t="s">
        <v>3029</v>
      </c>
      <c r="G272" s="4">
        <v>44137.503530092596</v>
      </c>
      <c r="H272" s="3" t="s">
        <v>61</v>
      </c>
      <c r="I272" s="3" t="s">
        <v>83</v>
      </c>
      <c r="K272" s="3" t="s">
        <v>3030</v>
      </c>
      <c r="M272" s="3" t="s">
        <v>85</v>
      </c>
      <c r="O272" s="3" t="s">
        <v>450</v>
      </c>
      <c r="Q272" s="3" t="s">
        <v>124</v>
      </c>
      <c r="S272" s="3" t="s">
        <v>3031</v>
      </c>
      <c r="T272" s="3" t="s">
        <v>3032</v>
      </c>
      <c r="U272" s="3" t="s">
        <v>1004</v>
      </c>
      <c r="W272" s="3" t="s">
        <v>68</v>
      </c>
      <c r="X272" s="3" t="s">
        <v>3033</v>
      </c>
      <c r="Y272" s="3">
        <v>250</v>
      </c>
      <c r="AA272" s="3" t="s">
        <v>3034</v>
      </c>
      <c r="AB272" s="3" t="s">
        <v>61</v>
      </c>
      <c r="AD272" s="3" t="s">
        <v>72</v>
      </c>
      <c r="AF272" s="3" t="s">
        <v>3035</v>
      </c>
      <c r="AG272" s="3" t="s">
        <v>195</v>
      </c>
      <c r="AI272" s="3" t="s">
        <v>75</v>
      </c>
      <c r="AJ272" s="3" t="s">
        <v>75</v>
      </c>
      <c r="AK272" s="3" t="s">
        <v>75</v>
      </c>
      <c r="AL272" s="3" t="s">
        <v>76</v>
      </c>
      <c r="AM272" s="3" t="s">
        <v>75</v>
      </c>
      <c r="AN272" s="3" t="s">
        <v>100</v>
      </c>
      <c r="AO272" s="3" t="s">
        <v>100</v>
      </c>
      <c r="AP272" s="3" t="s">
        <v>75</v>
      </c>
      <c r="AS272" s="3" t="s">
        <v>3036</v>
      </c>
      <c r="AT272" s="3" t="s">
        <v>3037</v>
      </c>
      <c r="AX272" s="3" t="s">
        <v>61</v>
      </c>
    </row>
    <row r="273" spans="1:50" x14ac:dyDescent="0.35">
      <c r="A273" s="3" t="s">
        <v>3038</v>
      </c>
      <c r="B273" s="3" t="s">
        <v>3039</v>
      </c>
      <c r="C273" s="3" t="s">
        <v>3040</v>
      </c>
      <c r="D273" s="3" t="s">
        <v>306</v>
      </c>
      <c r="E273" s="3">
        <v>3207623014</v>
      </c>
      <c r="F273" s="3" t="s">
        <v>3041</v>
      </c>
      <c r="G273" s="4">
        <v>44137.503113425926</v>
      </c>
      <c r="H273" s="3" t="s">
        <v>61</v>
      </c>
      <c r="I273" s="3" t="s">
        <v>83</v>
      </c>
      <c r="K273" s="3" t="s">
        <v>3042</v>
      </c>
      <c r="M273" s="3" t="s">
        <v>109</v>
      </c>
      <c r="Q273" s="3" t="s">
        <v>124</v>
      </c>
      <c r="S273" s="3" t="s">
        <v>3043</v>
      </c>
      <c r="U273" s="3" t="s">
        <v>614</v>
      </c>
      <c r="W273" s="3" t="s">
        <v>98</v>
      </c>
      <c r="X273" s="3">
        <v>50</v>
      </c>
      <c r="Z273" s="3">
        <v>100</v>
      </c>
      <c r="AA273" s="3" t="s">
        <v>3044</v>
      </c>
      <c r="AB273" s="3" t="s">
        <v>61</v>
      </c>
      <c r="AD273" s="3" t="s">
        <v>176</v>
      </c>
      <c r="AG273" s="3" t="s">
        <v>146</v>
      </c>
      <c r="AH273" s="3" t="s">
        <v>3045</v>
      </c>
      <c r="AI273" s="3" t="s">
        <v>75</v>
      </c>
      <c r="AJ273" s="3" t="s">
        <v>100</v>
      </c>
      <c r="AK273" s="3" t="s">
        <v>75</v>
      </c>
      <c r="AL273" s="3" t="s">
        <v>76</v>
      </c>
      <c r="AM273" s="3" t="s">
        <v>76</v>
      </c>
      <c r="AN273" s="3" t="s">
        <v>76</v>
      </c>
      <c r="AO273" s="3" t="s">
        <v>75</v>
      </c>
      <c r="AP273" s="3" t="s">
        <v>75</v>
      </c>
      <c r="AX273" s="3" t="s">
        <v>61</v>
      </c>
    </row>
    <row r="274" spans="1:50" x14ac:dyDescent="0.35">
      <c r="A274" s="3" t="s">
        <v>3046</v>
      </c>
      <c r="B274" s="3" t="s">
        <v>601</v>
      </c>
      <c r="C274" s="3" t="s">
        <v>3047</v>
      </c>
      <c r="D274" s="3" t="s">
        <v>306</v>
      </c>
      <c r="E274" s="3">
        <v>5072384207</v>
      </c>
      <c r="F274" s="3" t="s">
        <v>3048</v>
      </c>
      <c r="G274" s="4">
        <v>44137.50273148148</v>
      </c>
      <c r="H274" s="3" t="s">
        <v>61</v>
      </c>
      <c r="I274" s="3" t="s">
        <v>83</v>
      </c>
      <c r="K274" s="3" t="s">
        <v>3049</v>
      </c>
      <c r="M274" s="3" t="s">
        <v>109</v>
      </c>
      <c r="O274" s="3" t="s">
        <v>3050</v>
      </c>
      <c r="Q274" s="3" t="s">
        <v>124</v>
      </c>
      <c r="S274" s="3" t="s">
        <v>1208</v>
      </c>
      <c r="U274" s="3" t="s">
        <v>157</v>
      </c>
      <c r="W274" s="3" t="s">
        <v>713</v>
      </c>
      <c r="X274" s="3">
        <v>5000</v>
      </c>
      <c r="Y274" s="3">
        <v>200</v>
      </c>
      <c r="AA274" s="3" t="s">
        <v>3051</v>
      </c>
      <c r="AB274" s="3" t="s">
        <v>61</v>
      </c>
      <c r="AD274" s="3" t="s">
        <v>176</v>
      </c>
      <c r="AG274" s="3" t="s">
        <v>146</v>
      </c>
      <c r="AI274" s="3" t="s">
        <v>75</v>
      </c>
      <c r="AJ274" s="3" t="s">
        <v>75</v>
      </c>
      <c r="AK274" s="3" t="s">
        <v>75</v>
      </c>
      <c r="AL274" s="3" t="s">
        <v>75</v>
      </c>
      <c r="AM274" s="3" t="s">
        <v>75</v>
      </c>
      <c r="AN274" s="3" t="s">
        <v>75</v>
      </c>
      <c r="AO274" s="3" t="s">
        <v>75</v>
      </c>
    </row>
    <row r="275" spans="1:50" x14ac:dyDescent="0.35">
      <c r="A275" s="3" t="s">
        <v>3052</v>
      </c>
      <c r="B275" s="3" t="s">
        <v>3053</v>
      </c>
      <c r="C275" s="3" t="s">
        <v>3054</v>
      </c>
      <c r="D275" s="3" t="s">
        <v>3055</v>
      </c>
      <c r="E275" s="3">
        <v>5079562771</v>
      </c>
      <c r="F275" s="3" t="s">
        <v>3056</v>
      </c>
      <c r="G275" s="4">
        <v>44137.5003125</v>
      </c>
      <c r="H275" s="3" t="s">
        <v>61</v>
      </c>
      <c r="I275" s="3" t="s">
        <v>83</v>
      </c>
      <c r="K275" s="3" t="s">
        <v>3057</v>
      </c>
      <c r="M275" s="3" t="s">
        <v>85</v>
      </c>
      <c r="O275" s="3" t="s">
        <v>2337</v>
      </c>
      <c r="Q275" s="3" t="s">
        <v>124</v>
      </c>
      <c r="S275" s="3" t="s">
        <v>3058</v>
      </c>
      <c r="T275" s="3" t="s">
        <v>3059</v>
      </c>
      <c r="U275" s="3" t="s">
        <v>695</v>
      </c>
      <c r="W275" s="3" t="s">
        <v>68</v>
      </c>
      <c r="X275" s="3" t="s">
        <v>3060</v>
      </c>
      <c r="Y275" s="3" t="s">
        <v>3061</v>
      </c>
      <c r="AA275" s="3" t="s">
        <v>3062</v>
      </c>
      <c r="AB275" s="3" t="s">
        <v>61</v>
      </c>
      <c r="AD275" s="3" t="s">
        <v>193</v>
      </c>
      <c r="AF275" s="3" t="s">
        <v>3063</v>
      </c>
      <c r="AG275" s="3" t="s">
        <v>146</v>
      </c>
      <c r="AH275" s="3" t="s">
        <v>3064</v>
      </c>
      <c r="AI275" s="3" t="s">
        <v>100</v>
      </c>
      <c r="AJ275" s="3" t="s">
        <v>100</v>
      </c>
      <c r="AK275" s="3" t="s">
        <v>100</v>
      </c>
      <c r="AL275" s="3" t="s">
        <v>100</v>
      </c>
      <c r="AM275" s="3" t="s">
        <v>75</v>
      </c>
      <c r="AN275" s="3" t="s">
        <v>76</v>
      </c>
      <c r="AO275" s="3" t="s">
        <v>100</v>
      </c>
      <c r="AP275" s="3" t="s">
        <v>100</v>
      </c>
      <c r="AS275" s="3" t="s">
        <v>3065</v>
      </c>
      <c r="AT275" s="3" t="s">
        <v>3066</v>
      </c>
    </row>
    <row r="276" spans="1:50" x14ac:dyDescent="0.35">
      <c r="A276" s="3" t="s">
        <v>3067</v>
      </c>
      <c r="B276" s="3" t="s">
        <v>3068</v>
      </c>
      <c r="C276" s="3" t="s">
        <v>3069</v>
      </c>
      <c r="D276" s="3" t="s">
        <v>223</v>
      </c>
      <c r="E276" s="3">
        <v>6513316417</v>
      </c>
      <c r="F276" s="3" t="s">
        <v>3070</v>
      </c>
      <c r="G276" s="4">
        <v>44137.493900462963</v>
      </c>
      <c r="H276" s="3" t="s">
        <v>61</v>
      </c>
      <c r="I276" s="3" t="s">
        <v>83</v>
      </c>
      <c r="K276" s="3" t="s">
        <v>271</v>
      </c>
      <c r="M276" s="3" t="s">
        <v>85</v>
      </c>
      <c r="O276" s="3" t="s">
        <v>187</v>
      </c>
      <c r="Q276" s="3" t="s">
        <v>273</v>
      </c>
      <c r="S276" s="3" t="s">
        <v>3071</v>
      </c>
      <c r="T276" s="3" t="s">
        <v>3072</v>
      </c>
      <c r="U276" s="3" t="s">
        <v>345</v>
      </c>
      <c r="W276" s="3" t="s">
        <v>19</v>
      </c>
      <c r="Y276" s="3" t="s">
        <v>3073</v>
      </c>
      <c r="AA276" s="3" t="s">
        <v>3074</v>
      </c>
      <c r="AB276" s="3" t="s">
        <v>61</v>
      </c>
      <c r="AD276" s="3" t="s">
        <v>193</v>
      </c>
      <c r="AF276" s="3" t="s">
        <v>3075</v>
      </c>
      <c r="AG276" s="3" t="s">
        <v>146</v>
      </c>
      <c r="AH276" s="3" t="s">
        <v>3076</v>
      </c>
      <c r="AI276" s="3" t="s">
        <v>100</v>
      </c>
      <c r="AJ276" s="3" t="s">
        <v>75</v>
      </c>
      <c r="AK276" s="3" t="s">
        <v>100</v>
      </c>
      <c r="AL276" s="3" t="s">
        <v>100</v>
      </c>
      <c r="AM276" s="3" t="s">
        <v>75</v>
      </c>
      <c r="AN276" s="3" t="s">
        <v>100</v>
      </c>
      <c r="AO276" s="3" t="s">
        <v>100</v>
      </c>
      <c r="AP276" s="3" t="s">
        <v>75</v>
      </c>
      <c r="AQ276" s="3" t="s">
        <v>100</v>
      </c>
      <c r="AR276" s="3" t="s">
        <v>3077</v>
      </c>
      <c r="AS276" s="3" t="s">
        <v>3078</v>
      </c>
      <c r="AT276" s="3" t="s">
        <v>3079</v>
      </c>
      <c r="AV276" s="3" t="s">
        <v>133</v>
      </c>
      <c r="AW276" s="3" t="s">
        <v>165</v>
      </c>
      <c r="AX276" s="3" t="s">
        <v>48</v>
      </c>
    </row>
    <row r="277" spans="1:50" x14ac:dyDescent="0.35">
      <c r="A277" s="3" t="s">
        <v>3080</v>
      </c>
      <c r="B277" s="3" t="s">
        <v>3081</v>
      </c>
      <c r="C277" s="3" t="s">
        <v>500</v>
      </c>
      <c r="D277" s="3" t="s">
        <v>306</v>
      </c>
      <c r="E277" s="3">
        <v>5072632804</v>
      </c>
      <c r="F277" s="3" t="s">
        <v>3082</v>
      </c>
      <c r="G277" s="4">
        <v>44137.493611111109</v>
      </c>
      <c r="H277" s="3" t="s">
        <v>61</v>
      </c>
      <c r="I277" s="3" t="s">
        <v>83</v>
      </c>
      <c r="K277" s="3" t="s">
        <v>1495</v>
      </c>
      <c r="M277" s="3" t="s">
        <v>109</v>
      </c>
      <c r="O277" s="3" t="s">
        <v>3083</v>
      </c>
      <c r="Q277" s="3" t="s">
        <v>124</v>
      </c>
      <c r="S277" s="3" t="s">
        <v>298</v>
      </c>
      <c r="T277" s="3" t="s">
        <v>3084</v>
      </c>
      <c r="U277" s="3" t="s">
        <v>157</v>
      </c>
      <c r="W277" s="3" t="s">
        <v>68</v>
      </c>
      <c r="Y277" s="3">
        <v>10</v>
      </c>
      <c r="AA277" s="3" t="s">
        <v>145</v>
      </c>
      <c r="AB277" s="3" t="s">
        <v>61</v>
      </c>
      <c r="AD277" s="3" t="s">
        <v>193</v>
      </c>
      <c r="AG277" s="3" t="s">
        <v>195</v>
      </c>
      <c r="AI277" s="3" t="s">
        <v>75</v>
      </c>
      <c r="AJ277" s="3" t="s">
        <v>100</v>
      </c>
      <c r="AK277" s="3" t="s">
        <v>75</v>
      </c>
      <c r="AL277" s="3" t="s">
        <v>101</v>
      </c>
      <c r="AM277" s="3" t="s">
        <v>75</v>
      </c>
      <c r="AN277" s="3" t="s">
        <v>76</v>
      </c>
      <c r="AO277" s="3" t="s">
        <v>75</v>
      </c>
      <c r="AP277" s="3" t="s">
        <v>75</v>
      </c>
      <c r="AS277" s="3" t="s">
        <v>3085</v>
      </c>
      <c r="AT277" s="3" t="s">
        <v>3086</v>
      </c>
      <c r="AX277" s="3" t="s">
        <v>61</v>
      </c>
    </row>
    <row r="278" spans="1:50" x14ac:dyDescent="0.35">
      <c r="A278" s="3" t="s">
        <v>3087</v>
      </c>
      <c r="B278" s="3" t="s">
        <v>3088</v>
      </c>
      <c r="C278" s="3" t="s">
        <v>3089</v>
      </c>
      <c r="D278" s="3" t="s">
        <v>3090</v>
      </c>
      <c r="E278" s="3">
        <v>7155251449</v>
      </c>
      <c r="F278" s="3" t="s">
        <v>3091</v>
      </c>
      <c r="G278" s="4">
        <v>44137.49114583333</v>
      </c>
      <c r="H278" s="3" t="s">
        <v>61</v>
      </c>
      <c r="I278" s="3" t="s">
        <v>2733</v>
      </c>
      <c r="M278" s="3" t="s">
        <v>404</v>
      </c>
      <c r="O278" s="3" t="s">
        <v>37</v>
      </c>
      <c r="P278" s="3" t="s">
        <v>3092</v>
      </c>
      <c r="Q278" s="3" t="s">
        <v>124</v>
      </c>
      <c r="S278" s="3" t="s">
        <v>3093</v>
      </c>
      <c r="T278" s="3" t="s">
        <v>3094</v>
      </c>
      <c r="U278" s="3" t="s">
        <v>1004</v>
      </c>
      <c r="W278" s="3" t="s">
        <v>3095</v>
      </c>
      <c r="AA278" s="3" t="s">
        <v>3096</v>
      </c>
      <c r="AB278" s="3" t="s">
        <v>61</v>
      </c>
      <c r="AD278" s="3" t="s">
        <v>176</v>
      </c>
      <c r="AF278" s="3" t="s">
        <v>3097</v>
      </c>
      <c r="AG278" s="3" t="s">
        <v>195</v>
      </c>
      <c r="AH278" s="3" t="s">
        <v>3098</v>
      </c>
      <c r="AI278" s="3" t="s">
        <v>75</v>
      </c>
      <c r="AJ278" s="3" t="s">
        <v>100</v>
      </c>
      <c r="AK278" s="3" t="s">
        <v>75</v>
      </c>
      <c r="AL278" s="3" t="s">
        <v>76</v>
      </c>
      <c r="AM278" s="3" t="s">
        <v>76</v>
      </c>
      <c r="AN278" s="3" t="s">
        <v>100</v>
      </c>
      <c r="AO278" s="3" t="s">
        <v>100</v>
      </c>
      <c r="AP278" s="3" t="s">
        <v>101</v>
      </c>
      <c r="AS278" s="3" t="s">
        <v>3099</v>
      </c>
      <c r="AT278" s="3" t="s">
        <v>3100</v>
      </c>
      <c r="AW278" s="3" t="s">
        <v>234</v>
      </c>
      <c r="AX278" s="3" t="s">
        <v>48</v>
      </c>
    </row>
    <row r="279" spans="1:50" x14ac:dyDescent="0.35">
      <c r="A279" s="3" t="s">
        <v>3101</v>
      </c>
      <c r="B279" s="3" t="s">
        <v>3102</v>
      </c>
      <c r="C279" s="3" t="s">
        <v>3103</v>
      </c>
      <c r="D279" s="3" t="s">
        <v>3104</v>
      </c>
      <c r="E279" s="3">
        <v>3202957411</v>
      </c>
      <c r="F279" s="3" t="s">
        <v>3105</v>
      </c>
      <c r="G279" s="4">
        <v>44137.490520833337</v>
      </c>
      <c r="H279" s="3" t="s">
        <v>61</v>
      </c>
      <c r="I279" s="3" t="s">
        <v>83</v>
      </c>
      <c r="K279" s="3" t="s">
        <v>3106</v>
      </c>
      <c r="M279" s="3" t="s">
        <v>85</v>
      </c>
      <c r="O279" s="3" t="s">
        <v>187</v>
      </c>
      <c r="Q279" s="3" t="s">
        <v>124</v>
      </c>
      <c r="S279" s="3" t="s">
        <v>2074</v>
      </c>
      <c r="U279" s="3" t="s">
        <v>89</v>
      </c>
      <c r="W279" s="3" t="s">
        <v>55</v>
      </c>
      <c r="X279" s="3">
        <v>100</v>
      </c>
      <c r="Y279" s="3">
        <v>500</v>
      </c>
      <c r="Z279" s="5">
        <v>3000</v>
      </c>
      <c r="AB279" s="3" t="s">
        <v>61</v>
      </c>
      <c r="AD279" s="3" t="s">
        <v>99</v>
      </c>
      <c r="AG279" s="3" t="s">
        <v>195</v>
      </c>
      <c r="AH279" s="3" t="s">
        <v>3107</v>
      </c>
      <c r="AI279" s="3" t="s">
        <v>76</v>
      </c>
      <c r="AJ279" s="3" t="s">
        <v>75</v>
      </c>
      <c r="AK279" s="3" t="s">
        <v>76</v>
      </c>
      <c r="AL279" s="3" t="s">
        <v>75</v>
      </c>
      <c r="AM279" s="3" t="s">
        <v>76</v>
      </c>
      <c r="AN279" s="3" t="s">
        <v>75</v>
      </c>
      <c r="AO279" s="3" t="s">
        <v>75</v>
      </c>
      <c r="AP279" s="3" t="s">
        <v>76</v>
      </c>
      <c r="AX279" s="3" t="s">
        <v>48</v>
      </c>
    </row>
    <row r="280" spans="1:50" x14ac:dyDescent="0.35">
      <c r="A280" s="3" t="s">
        <v>3108</v>
      </c>
      <c r="B280" s="3" t="s">
        <v>2418</v>
      </c>
      <c r="C280" s="3" t="s">
        <v>3109</v>
      </c>
      <c r="D280" s="3" t="s">
        <v>284</v>
      </c>
      <c r="E280" s="3">
        <v>9522064050</v>
      </c>
      <c r="F280" s="3" t="s">
        <v>3110</v>
      </c>
      <c r="G280" s="4">
        <v>44137.487384259257</v>
      </c>
      <c r="H280" s="3" t="s">
        <v>61</v>
      </c>
      <c r="I280" s="3" t="s">
        <v>83</v>
      </c>
      <c r="K280" s="3" t="s">
        <v>788</v>
      </c>
      <c r="M280" s="3" t="s">
        <v>85</v>
      </c>
      <c r="O280" s="3" t="s">
        <v>1036</v>
      </c>
      <c r="Q280" s="3" t="s">
        <v>87</v>
      </c>
      <c r="S280" s="3" t="s">
        <v>3111</v>
      </c>
      <c r="T280" s="3" t="s">
        <v>3112</v>
      </c>
      <c r="U280" s="3" t="s">
        <v>695</v>
      </c>
      <c r="W280" s="3" t="s">
        <v>215</v>
      </c>
      <c r="X280" s="3">
        <v>150</v>
      </c>
      <c r="Y280" s="3">
        <v>250</v>
      </c>
      <c r="Z280" s="3">
        <v>130</v>
      </c>
      <c r="AA280" s="3" t="s">
        <v>3113</v>
      </c>
      <c r="AB280" s="3" t="s">
        <v>48</v>
      </c>
      <c r="AC280" s="3" t="s">
        <v>3114</v>
      </c>
      <c r="AD280" s="3" t="s">
        <v>193</v>
      </c>
      <c r="AE280" s="3" t="s">
        <v>465</v>
      </c>
      <c r="AF280" s="3" t="s">
        <v>3115</v>
      </c>
      <c r="AG280" s="3" t="s">
        <v>73</v>
      </c>
      <c r="AH280" s="3" t="s">
        <v>3116</v>
      </c>
      <c r="AI280" s="3" t="s">
        <v>76</v>
      </c>
      <c r="AJ280" s="3" t="s">
        <v>76</v>
      </c>
      <c r="AK280" s="3" t="s">
        <v>100</v>
      </c>
      <c r="AL280" s="3" t="s">
        <v>100</v>
      </c>
      <c r="AM280" s="3" t="s">
        <v>76</v>
      </c>
      <c r="AN280" s="3" t="s">
        <v>100</v>
      </c>
      <c r="AO280" s="3" t="s">
        <v>100</v>
      </c>
      <c r="AP280" s="3" t="s">
        <v>75</v>
      </c>
      <c r="AS280" s="3" t="s">
        <v>3117</v>
      </c>
      <c r="AT280" s="3" t="s">
        <v>3118</v>
      </c>
      <c r="AV280" s="3" t="s">
        <v>1332</v>
      </c>
      <c r="AW280" s="3" t="s">
        <v>102</v>
      </c>
      <c r="AX280" s="3" t="s">
        <v>48</v>
      </c>
    </row>
    <row r="281" spans="1:50" x14ac:dyDescent="0.35">
      <c r="A281" s="3" t="s">
        <v>3119</v>
      </c>
      <c r="B281" s="3" t="s">
        <v>3120</v>
      </c>
      <c r="C281" s="3" t="s">
        <v>3121</v>
      </c>
      <c r="D281" s="3" t="s">
        <v>3122</v>
      </c>
      <c r="E281" s="3">
        <v>2182080842</v>
      </c>
      <c r="F281" s="3" t="s">
        <v>3123</v>
      </c>
      <c r="G281" s="4">
        <v>44137.484363425923</v>
      </c>
      <c r="H281" s="3" t="s">
        <v>61</v>
      </c>
      <c r="I281" s="3" t="s">
        <v>83</v>
      </c>
      <c r="K281" s="3" t="s">
        <v>308</v>
      </c>
      <c r="M281" s="3" t="s">
        <v>85</v>
      </c>
      <c r="O281" s="3" t="s">
        <v>187</v>
      </c>
      <c r="Q281" s="3" t="s">
        <v>124</v>
      </c>
      <c r="S281" s="3" t="s">
        <v>3124</v>
      </c>
      <c r="U281" s="3" t="s">
        <v>762</v>
      </c>
      <c r="W281" s="3" t="s">
        <v>55</v>
      </c>
      <c r="X281" s="3">
        <v>100</v>
      </c>
      <c r="Y281" s="3" t="s">
        <v>3125</v>
      </c>
      <c r="Z281" s="3" t="s">
        <v>3126</v>
      </c>
      <c r="AB281" s="3" t="s">
        <v>61</v>
      </c>
      <c r="AD281" s="3" t="s">
        <v>99</v>
      </c>
      <c r="AG281" s="3" t="s">
        <v>195</v>
      </c>
      <c r="AI281" s="3" t="s">
        <v>76</v>
      </c>
      <c r="AJ281" s="3" t="s">
        <v>75</v>
      </c>
      <c r="AK281" s="3" t="s">
        <v>75</v>
      </c>
      <c r="AL281" s="3" t="s">
        <v>76</v>
      </c>
      <c r="AM281" s="3" t="s">
        <v>76</v>
      </c>
      <c r="AN281" s="3" t="s">
        <v>75</v>
      </c>
      <c r="AO281" s="3" t="s">
        <v>75</v>
      </c>
      <c r="AP281" s="3" t="s">
        <v>76</v>
      </c>
      <c r="AX281" s="3" t="s">
        <v>61</v>
      </c>
    </row>
    <row r="282" spans="1:50" x14ac:dyDescent="0.35">
      <c r="A282" s="3" t="s">
        <v>3127</v>
      </c>
      <c r="B282" s="3" t="s">
        <v>1635</v>
      </c>
      <c r="C282" s="3" t="s">
        <v>3128</v>
      </c>
      <c r="D282" s="3" t="s">
        <v>3129</v>
      </c>
      <c r="E282" s="3" t="s">
        <v>3130</v>
      </c>
      <c r="F282" s="3" t="s">
        <v>3131</v>
      </c>
      <c r="G282" s="4">
        <v>44137.480729166666</v>
      </c>
      <c r="H282" s="3" t="s">
        <v>61</v>
      </c>
      <c r="I282" s="3" t="s">
        <v>83</v>
      </c>
      <c r="K282" s="3" t="s">
        <v>209</v>
      </c>
      <c r="M282" s="3" t="s">
        <v>85</v>
      </c>
      <c r="O282" s="3" t="s">
        <v>3132</v>
      </c>
      <c r="Q282" s="3" t="s">
        <v>124</v>
      </c>
      <c r="S282" s="3" t="s">
        <v>357</v>
      </c>
      <c r="U282" s="3" t="s">
        <v>762</v>
      </c>
      <c r="W282" s="3" t="s">
        <v>19</v>
      </c>
      <c r="Y282" s="3">
        <v>80</v>
      </c>
      <c r="AA282" s="3" t="s">
        <v>3133</v>
      </c>
      <c r="AB282" s="3" t="s">
        <v>61</v>
      </c>
      <c r="AD282" s="3" t="s">
        <v>72</v>
      </c>
      <c r="AG282" s="3" t="s">
        <v>73</v>
      </c>
      <c r="AH282" s="3" t="s">
        <v>3134</v>
      </c>
      <c r="AI282" s="3" t="s">
        <v>75</v>
      </c>
      <c r="AJ282" s="3" t="s">
        <v>75</v>
      </c>
      <c r="AK282" s="3" t="s">
        <v>76</v>
      </c>
      <c r="AL282" s="3" t="s">
        <v>76</v>
      </c>
      <c r="AM282" s="3" t="s">
        <v>76</v>
      </c>
      <c r="AN282" s="3" t="s">
        <v>75</v>
      </c>
      <c r="AO282" s="3" t="s">
        <v>75</v>
      </c>
      <c r="AP282" s="3" t="s">
        <v>76</v>
      </c>
      <c r="AQ282" s="3" t="s">
        <v>101</v>
      </c>
      <c r="AS282" s="3" t="s">
        <v>3135</v>
      </c>
      <c r="AX282" s="3" t="s">
        <v>61</v>
      </c>
    </row>
    <row r="283" spans="1:50" x14ac:dyDescent="0.35">
      <c r="A283" s="3" t="s">
        <v>3136</v>
      </c>
      <c r="B283" s="3" t="s">
        <v>1915</v>
      </c>
      <c r="C283" s="3" t="s">
        <v>3137</v>
      </c>
      <c r="D283" s="3" t="s">
        <v>3138</v>
      </c>
      <c r="E283" s="3" t="s">
        <v>3139</v>
      </c>
      <c r="F283" s="3" t="s">
        <v>3140</v>
      </c>
      <c r="G283" s="4">
        <v>44137.479780092595</v>
      </c>
      <c r="H283" s="3" t="s">
        <v>61</v>
      </c>
      <c r="I283" s="3" t="s">
        <v>83</v>
      </c>
      <c r="K283" s="3" t="s">
        <v>3141</v>
      </c>
      <c r="M283" s="3" t="s">
        <v>226</v>
      </c>
      <c r="O283" s="3" t="s">
        <v>3142</v>
      </c>
      <c r="Q283" s="3" t="s">
        <v>124</v>
      </c>
      <c r="S283" s="3" t="s">
        <v>112</v>
      </c>
      <c r="T283" s="3" t="s">
        <v>3143</v>
      </c>
      <c r="U283" s="3" t="s">
        <v>89</v>
      </c>
      <c r="W283" s="3" t="s">
        <v>55</v>
      </c>
      <c r="X283" s="3">
        <v>20</v>
      </c>
      <c r="Y283" s="3">
        <v>30</v>
      </c>
      <c r="Z283" s="3">
        <v>20</v>
      </c>
      <c r="AA283" s="3" t="s">
        <v>3144</v>
      </c>
      <c r="AB283" s="3" t="s">
        <v>61</v>
      </c>
      <c r="AD283" s="3" t="s">
        <v>72</v>
      </c>
      <c r="AF283" s="3" t="s">
        <v>3145</v>
      </c>
      <c r="AG283" s="3" t="s">
        <v>73</v>
      </c>
      <c r="AH283" s="3" t="s">
        <v>3146</v>
      </c>
      <c r="AI283" s="3" t="s">
        <v>75</v>
      </c>
      <c r="AJ283" s="3" t="s">
        <v>75</v>
      </c>
      <c r="AK283" s="3" t="s">
        <v>75</v>
      </c>
      <c r="AL283" s="3" t="s">
        <v>75</v>
      </c>
      <c r="AM283" s="3" t="s">
        <v>75</v>
      </c>
      <c r="AN283" s="3" t="s">
        <v>100</v>
      </c>
      <c r="AO283" s="3" t="s">
        <v>100</v>
      </c>
      <c r="AP283" s="3" t="s">
        <v>75</v>
      </c>
      <c r="AS283" s="3" t="s">
        <v>3147</v>
      </c>
      <c r="AT283" s="3" t="s">
        <v>3148</v>
      </c>
      <c r="AV283" s="3" t="s">
        <v>371</v>
      </c>
      <c r="AW283" s="3" t="s">
        <v>234</v>
      </c>
      <c r="AX283" s="3" t="s">
        <v>48</v>
      </c>
    </row>
    <row r="284" spans="1:50" x14ac:dyDescent="0.35">
      <c r="A284" s="3" t="s">
        <v>3149</v>
      </c>
      <c r="B284" s="3" t="s">
        <v>3150</v>
      </c>
      <c r="C284" s="3" t="s">
        <v>3151</v>
      </c>
      <c r="D284" s="3" t="s">
        <v>3152</v>
      </c>
      <c r="F284" s="3" t="s">
        <v>3153</v>
      </c>
      <c r="G284" s="4">
        <v>44137.477627314816</v>
      </c>
      <c r="H284" s="3" t="s">
        <v>61</v>
      </c>
      <c r="I284" s="3" t="s">
        <v>83</v>
      </c>
      <c r="K284" s="3" t="s">
        <v>3154</v>
      </c>
      <c r="M284" s="3" t="s">
        <v>226</v>
      </c>
      <c r="O284" s="3" t="s">
        <v>568</v>
      </c>
      <c r="Q284" s="3" t="s">
        <v>124</v>
      </c>
      <c r="T284" s="3" t="s">
        <v>3155</v>
      </c>
      <c r="U284" s="3" t="s">
        <v>804</v>
      </c>
      <c r="W284" s="3" t="s">
        <v>713</v>
      </c>
      <c r="X284" s="3" t="s">
        <v>3156</v>
      </c>
      <c r="Y284" s="3" t="s">
        <v>3157</v>
      </c>
      <c r="AA284" s="3" t="s">
        <v>3158</v>
      </c>
      <c r="AB284" s="3" t="s">
        <v>61</v>
      </c>
      <c r="AD284" s="3" t="s">
        <v>465</v>
      </c>
      <c r="AF284" s="3" t="s">
        <v>3159</v>
      </c>
      <c r="AG284" s="3" t="s">
        <v>195</v>
      </c>
      <c r="AI284" s="3" t="s">
        <v>76</v>
      </c>
      <c r="AJ284" s="3" t="s">
        <v>100</v>
      </c>
      <c r="AK284" s="3" t="s">
        <v>100</v>
      </c>
      <c r="AL284" s="3" t="s">
        <v>76</v>
      </c>
      <c r="AM284" s="3" t="s">
        <v>76</v>
      </c>
      <c r="AN284" s="3" t="s">
        <v>75</v>
      </c>
      <c r="AO284" s="3" t="s">
        <v>75</v>
      </c>
      <c r="AP284" s="3" t="s">
        <v>100</v>
      </c>
      <c r="AS284" s="3" t="s">
        <v>3160</v>
      </c>
      <c r="AT284" s="3" t="s">
        <v>3161</v>
      </c>
      <c r="AV284" s="3" t="s">
        <v>219</v>
      </c>
      <c r="AX284" s="3" t="s">
        <v>48</v>
      </c>
    </row>
    <row r="285" spans="1:50" x14ac:dyDescent="0.35">
      <c r="A285" s="3" t="s">
        <v>3162</v>
      </c>
      <c r="B285" s="3" t="s">
        <v>965</v>
      </c>
      <c r="C285" s="3" t="s">
        <v>3163</v>
      </c>
      <c r="D285" s="3" t="s">
        <v>352</v>
      </c>
      <c r="E285" s="3" t="s">
        <v>3164</v>
      </c>
      <c r="F285" s="3" t="s">
        <v>3165</v>
      </c>
      <c r="G285" s="4">
        <v>44137.476585648146</v>
      </c>
      <c r="H285" s="3" t="s">
        <v>48</v>
      </c>
      <c r="I285" s="3" t="s">
        <v>83</v>
      </c>
      <c r="K285" s="3" t="s">
        <v>788</v>
      </c>
      <c r="M285" s="3" t="s">
        <v>85</v>
      </c>
      <c r="O285" s="3" t="s">
        <v>3166</v>
      </c>
      <c r="Q285" s="3" t="s">
        <v>87</v>
      </c>
      <c r="S285" s="3" t="s">
        <v>463</v>
      </c>
      <c r="U285" s="3" t="s">
        <v>748</v>
      </c>
      <c r="W285" s="3" t="s">
        <v>55</v>
      </c>
      <c r="X285" s="3" t="s">
        <v>586</v>
      </c>
      <c r="Y285" s="3" t="s">
        <v>3167</v>
      </c>
      <c r="Z285" s="3" t="s">
        <v>586</v>
      </c>
      <c r="AA285" s="3" t="s">
        <v>3168</v>
      </c>
      <c r="AB285" s="3" t="s">
        <v>48</v>
      </c>
      <c r="AC285" s="3" t="s">
        <v>3169</v>
      </c>
      <c r="AD285" s="3" t="s">
        <v>72</v>
      </c>
      <c r="AE285" s="3" t="s">
        <v>72</v>
      </c>
      <c r="AF285" s="3" t="s">
        <v>3170</v>
      </c>
      <c r="AG285" s="3" t="s">
        <v>146</v>
      </c>
      <c r="AH285" s="3" t="s">
        <v>3171</v>
      </c>
      <c r="AI285" s="3" t="s">
        <v>100</v>
      </c>
      <c r="AJ285" s="3" t="s">
        <v>75</v>
      </c>
      <c r="AK285" s="3" t="s">
        <v>100</v>
      </c>
      <c r="AL285" s="3" t="s">
        <v>100</v>
      </c>
      <c r="AM285" s="3" t="s">
        <v>100</v>
      </c>
      <c r="AN285" s="3" t="s">
        <v>100</v>
      </c>
      <c r="AO285" s="3" t="s">
        <v>100</v>
      </c>
      <c r="AP285" s="3" t="s">
        <v>76</v>
      </c>
      <c r="AS285" s="3" t="s">
        <v>3172</v>
      </c>
      <c r="AT285" s="3" t="s">
        <v>3173</v>
      </c>
      <c r="AV285" s="3" t="s">
        <v>219</v>
      </c>
      <c r="AW285" s="3" t="s">
        <v>165</v>
      </c>
    </row>
    <row r="286" spans="1:50" x14ac:dyDescent="0.35">
      <c r="A286" s="3" t="s">
        <v>3174</v>
      </c>
      <c r="B286" s="3" t="s">
        <v>688</v>
      </c>
      <c r="C286" s="3" t="s">
        <v>3175</v>
      </c>
      <c r="E286" s="3">
        <v>2189277100</v>
      </c>
      <c r="F286" s="3" t="s">
        <v>3176</v>
      </c>
      <c r="G286" s="4">
        <v>44137.476493055554</v>
      </c>
      <c r="H286" s="3" t="s">
        <v>61</v>
      </c>
      <c r="I286" s="3" t="s">
        <v>83</v>
      </c>
      <c r="K286" s="3" t="s">
        <v>3177</v>
      </c>
      <c r="M286" s="3" t="s">
        <v>85</v>
      </c>
      <c r="O286" s="3" t="s">
        <v>1510</v>
      </c>
      <c r="Q286" s="3" t="s">
        <v>124</v>
      </c>
      <c r="S286" s="3" t="s">
        <v>1016</v>
      </c>
      <c r="U286" s="3" t="s">
        <v>712</v>
      </c>
      <c r="W286" s="3" t="s">
        <v>55</v>
      </c>
      <c r="X286" s="3" t="s">
        <v>419</v>
      </c>
      <c r="Y286" s="3" t="s">
        <v>3178</v>
      </c>
      <c r="Z286" s="3" t="s">
        <v>3179</v>
      </c>
      <c r="AA286" s="3" t="s">
        <v>3180</v>
      </c>
      <c r="AB286" s="3" t="s">
        <v>61</v>
      </c>
      <c r="AD286" s="3" t="s">
        <v>72</v>
      </c>
      <c r="AF286" s="3" t="s">
        <v>3181</v>
      </c>
      <c r="AG286" s="3" t="s">
        <v>146</v>
      </c>
      <c r="AH286" s="3" t="s">
        <v>3182</v>
      </c>
      <c r="AI286" s="3" t="s">
        <v>76</v>
      </c>
      <c r="AJ286" s="3" t="s">
        <v>75</v>
      </c>
      <c r="AK286" s="3" t="s">
        <v>75</v>
      </c>
      <c r="AL286" s="3" t="s">
        <v>76</v>
      </c>
      <c r="AM286" s="3" t="s">
        <v>76</v>
      </c>
      <c r="AN286" s="3" t="s">
        <v>76</v>
      </c>
      <c r="AO286" s="3" t="s">
        <v>75</v>
      </c>
      <c r="AP286" s="3" t="s">
        <v>75</v>
      </c>
      <c r="AS286" s="3" t="s">
        <v>3183</v>
      </c>
      <c r="AT286" s="3" t="s">
        <v>3184</v>
      </c>
      <c r="AX286" s="3" t="s">
        <v>61</v>
      </c>
    </row>
    <row r="287" spans="1:50" x14ac:dyDescent="0.35">
      <c r="A287" s="3" t="s">
        <v>3185</v>
      </c>
      <c r="B287" s="3" t="s">
        <v>2839</v>
      </c>
      <c r="C287" s="3" t="s">
        <v>3186</v>
      </c>
      <c r="D287" s="3" t="s">
        <v>306</v>
      </c>
      <c r="E287" s="3" t="s">
        <v>3187</v>
      </c>
      <c r="F287" s="3" t="s">
        <v>3188</v>
      </c>
      <c r="G287" s="4">
        <v>44137.475729166668</v>
      </c>
      <c r="H287" s="3" t="s">
        <v>61</v>
      </c>
      <c r="I287" s="3" t="s">
        <v>83</v>
      </c>
      <c r="K287" s="3" t="s">
        <v>308</v>
      </c>
      <c r="M287" s="3" t="s">
        <v>109</v>
      </c>
      <c r="O287" s="3" t="s">
        <v>37</v>
      </c>
      <c r="P287" s="3" t="s">
        <v>3189</v>
      </c>
      <c r="Q287" s="3" t="s">
        <v>124</v>
      </c>
      <c r="S287" s="3" t="s">
        <v>3190</v>
      </c>
      <c r="U287" s="3" t="s">
        <v>3191</v>
      </c>
      <c r="V287" s="3" t="s">
        <v>3192</v>
      </c>
      <c r="AG287" s="3" t="s">
        <v>146</v>
      </c>
      <c r="AS287" s="3" t="s">
        <v>3193</v>
      </c>
      <c r="AT287" s="3" t="s">
        <v>3194</v>
      </c>
      <c r="AX287" s="3" t="s">
        <v>48</v>
      </c>
    </row>
    <row r="288" spans="1:50" x14ac:dyDescent="0.35">
      <c r="A288" s="3" t="s">
        <v>3195</v>
      </c>
      <c r="B288" s="3" t="s">
        <v>3081</v>
      </c>
      <c r="C288" s="3" t="s">
        <v>3196</v>
      </c>
      <c r="D288" s="3" t="s">
        <v>223</v>
      </c>
      <c r="E288" s="3">
        <v>5078933196</v>
      </c>
      <c r="F288" s="3" t="s">
        <v>3197</v>
      </c>
      <c r="G288" s="4">
        <v>44137.474560185183</v>
      </c>
      <c r="H288" s="3" t="s">
        <v>61</v>
      </c>
      <c r="I288" s="3" t="s">
        <v>83</v>
      </c>
      <c r="K288" s="3" t="s">
        <v>1207</v>
      </c>
      <c r="M288" s="3" t="s">
        <v>109</v>
      </c>
      <c r="O288" s="3" t="s">
        <v>3198</v>
      </c>
      <c r="Q288" s="3" t="s">
        <v>124</v>
      </c>
      <c r="S288" s="3" t="s">
        <v>155</v>
      </c>
      <c r="T288" s="3" t="s">
        <v>3199</v>
      </c>
      <c r="U288" s="3" t="s">
        <v>2592</v>
      </c>
      <c r="W288" s="3" t="s">
        <v>215</v>
      </c>
      <c r="X288" s="3">
        <v>300</v>
      </c>
      <c r="Y288" s="3">
        <v>25</v>
      </c>
      <c r="Z288" s="3">
        <v>15</v>
      </c>
      <c r="AA288" s="3" t="s">
        <v>3200</v>
      </c>
      <c r="AB288" s="3" t="s">
        <v>61</v>
      </c>
      <c r="AD288" s="3" t="s">
        <v>176</v>
      </c>
      <c r="AG288" s="3" t="s">
        <v>146</v>
      </c>
      <c r="AH288" s="3" t="s">
        <v>3201</v>
      </c>
      <c r="AI288" s="3" t="s">
        <v>75</v>
      </c>
      <c r="AJ288" s="3" t="s">
        <v>75</v>
      </c>
      <c r="AK288" s="3" t="s">
        <v>75</v>
      </c>
      <c r="AL288" s="3" t="s">
        <v>76</v>
      </c>
      <c r="AM288" s="3" t="s">
        <v>76</v>
      </c>
      <c r="AN288" s="3" t="s">
        <v>101</v>
      </c>
      <c r="AO288" s="3" t="s">
        <v>101</v>
      </c>
      <c r="AP288" s="3" t="s">
        <v>75</v>
      </c>
      <c r="AS288" s="3" t="s">
        <v>3202</v>
      </c>
      <c r="AT288" s="3" t="s">
        <v>3203</v>
      </c>
      <c r="AV288" s="3" t="s">
        <v>219</v>
      </c>
      <c r="AW288" s="3" t="s">
        <v>102</v>
      </c>
      <c r="AX288" s="3" t="s">
        <v>61</v>
      </c>
    </row>
    <row r="289" spans="1:50" x14ac:dyDescent="0.35">
      <c r="A289" s="3" t="s">
        <v>3204</v>
      </c>
      <c r="B289" s="3" t="s">
        <v>2243</v>
      </c>
      <c r="C289" s="3" t="s">
        <v>3205</v>
      </c>
      <c r="D289" s="3" t="s">
        <v>3206</v>
      </c>
      <c r="E289" s="3">
        <v>3204240198</v>
      </c>
      <c r="F289" s="3" t="s">
        <v>3207</v>
      </c>
      <c r="G289" s="4">
        <v>44137.472280092596</v>
      </c>
      <c r="H289" s="3" t="s">
        <v>61</v>
      </c>
      <c r="I289" s="3" t="s">
        <v>83</v>
      </c>
      <c r="K289" s="3" t="s">
        <v>1183</v>
      </c>
      <c r="M289" s="3" t="s">
        <v>85</v>
      </c>
      <c r="Q289" s="3" t="s">
        <v>64</v>
      </c>
      <c r="S289" s="3" t="s">
        <v>3208</v>
      </c>
      <c r="U289" s="3" t="s">
        <v>748</v>
      </c>
      <c r="W289" s="3" t="s">
        <v>68</v>
      </c>
      <c r="X289" s="3">
        <v>5</v>
      </c>
      <c r="Y289" s="3" t="s">
        <v>3209</v>
      </c>
      <c r="AA289" s="3" t="s">
        <v>3210</v>
      </c>
      <c r="AB289" s="3" t="s">
        <v>61</v>
      </c>
      <c r="AD289" s="3" t="s">
        <v>72</v>
      </c>
      <c r="AG289" s="3" t="s">
        <v>195</v>
      </c>
      <c r="AI289" s="3" t="s">
        <v>76</v>
      </c>
      <c r="AJ289" s="3" t="s">
        <v>75</v>
      </c>
      <c r="AK289" s="3" t="s">
        <v>75</v>
      </c>
      <c r="AL289" s="3" t="s">
        <v>101</v>
      </c>
      <c r="AM289" s="3" t="s">
        <v>75</v>
      </c>
      <c r="AN289" s="3" t="s">
        <v>75</v>
      </c>
      <c r="AO289" s="3" t="s">
        <v>75</v>
      </c>
      <c r="AP289" s="3" t="s">
        <v>76</v>
      </c>
    </row>
    <row r="290" spans="1:50" x14ac:dyDescent="0.35">
      <c r="A290" s="3" t="s">
        <v>3211</v>
      </c>
      <c r="B290" s="3" t="s">
        <v>3039</v>
      </c>
      <c r="C290" s="3" t="s">
        <v>1456</v>
      </c>
      <c r="D290" s="3" t="s">
        <v>223</v>
      </c>
      <c r="F290" s="3" t="s">
        <v>3212</v>
      </c>
      <c r="G290" s="4">
        <v>44137.47047453704</v>
      </c>
      <c r="H290" s="3" t="s">
        <v>61</v>
      </c>
      <c r="I290" s="3" t="s">
        <v>83</v>
      </c>
      <c r="K290" s="3" t="s">
        <v>1226</v>
      </c>
      <c r="M290" s="3" t="s">
        <v>109</v>
      </c>
      <c r="O290" s="3" t="s">
        <v>3213</v>
      </c>
      <c r="Q290" s="3" t="s">
        <v>124</v>
      </c>
      <c r="S290" s="3" t="s">
        <v>3214</v>
      </c>
      <c r="U290" s="3" t="s">
        <v>857</v>
      </c>
      <c r="AG290" s="3" t="s">
        <v>146</v>
      </c>
      <c r="AT290" s="3" t="s">
        <v>3215</v>
      </c>
      <c r="AX290" s="3" t="s">
        <v>61</v>
      </c>
    </row>
    <row r="291" spans="1:50" x14ac:dyDescent="0.35">
      <c r="A291" s="3" t="s">
        <v>3216</v>
      </c>
      <c r="B291" s="3" t="s">
        <v>828</v>
      </c>
      <c r="C291" s="3" t="s">
        <v>3217</v>
      </c>
      <c r="E291" s="3">
        <v>3205844250</v>
      </c>
      <c r="F291" s="3" t="s">
        <v>3218</v>
      </c>
      <c r="G291" s="4">
        <v>44137.468587962961</v>
      </c>
      <c r="H291" s="3" t="s">
        <v>61</v>
      </c>
      <c r="I291" s="3" t="s">
        <v>83</v>
      </c>
      <c r="K291" s="3" t="s">
        <v>1448</v>
      </c>
      <c r="M291" s="3" t="s">
        <v>85</v>
      </c>
      <c r="O291" s="3" t="s">
        <v>957</v>
      </c>
      <c r="Q291" s="3" t="s">
        <v>124</v>
      </c>
      <c r="S291" s="3" t="s">
        <v>3219</v>
      </c>
      <c r="U291" s="3" t="s">
        <v>1017</v>
      </c>
      <c r="W291" s="3" t="s">
        <v>55</v>
      </c>
      <c r="X291" s="3">
        <v>25</v>
      </c>
      <c r="Y291" s="3">
        <v>18</v>
      </c>
      <c r="Z291" s="3">
        <v>6</v>
      </c>
      <c r="AA291" s="3" t="s">
        <v>3220</v>
      </c>
      <c r="AB291" s="3" t="s">
        <v>61</v>
      </c>
      <c r="AD291" s="3" t="s">
        <v>99</v>
      </c>
      <c r="AF291" s="3" t="s">
        <v>3221</v>
      </c>
      <c r="AG291" s="3" t="s">
        <v>73</v>
      </c>
      <c r="AI291" s="3" t="s">
        <v>76</v>
      </c>
      <c r="AJ291" s="3" t="s">
        <v>100</v>
      </c>
      <c r="AK291" s="3" t="s">
        <v>76</v>
      </c>
      <c r="AL291" s="3" t="s">
        <v>101</v>
      </c>
      <c r="AM291" s="3" t="s">
        <v>76</v>
      </c>
      <c r="AN291" s="3" t="s">
        <v>75</v>
      </c>
      <c r="AO291" s="3" t="s">
        <v>75</v>
      </c>
      <c r="AP291" s="3" t="s">
        <v>75</v>
      </c>
      <c r="AR291" s="3" t="s">
        <v>3222</v>
      </c>
      <c r="AS291" s="3" t="s">
        <v>3223</v>
      </c>
      <c r="AT291" s="3" t="s">
        <v>3224</v>
      </c>
      <c r="AW291" s="3" t="s">
        <v>234</v>
      </c>
      <c r="AX291" s="3" t="s">
        <v>48</v>
      </c>
    </row>
    <row r="292" spans="1:50" x14ac:dyDescent="0.35">
      <c r="A292" s="3" t="s">
        <v>3225</v>
      </c>
      <c r="B292" s="3" t="s">
        <v>3226</v>
      </c>
      <c r="C292" s="3" t="s">
        <v>3227</v>
      </c>
      <c r="D292" s="3" t="s">
        <v>3228</v>
      </c>
      <c r="F292" s="3" t="s">
        <v>3229</v>
      </c>
      <c r="G292" s="4">
        <v>44137.468298611115</v>
      </c>
      <c r="H292" s="3" t="s">
        <v>61</v>
      </c>
      <c r="I292" s="3" t="s">
        <v>83</v>
      </c>
      <c r="K292" s="3" t="s">
        <v>389</v>
      </c>
      <c r="M292" s="3" t="s">
        <v>85</v>
      </c>
      <c r="O292" s="3" t="s">
        <v>3230</v>
      </c>
      <c r="Q292" s="3" t="s">
        <v>111</v>
      </c>
      <c r="S292" s="3" t="s">
        <v>3231</v>
      </c>
      <c r="U292" s="3" t="s">
        <v>695</v>
      </c>
      <c r="W292" s="3" t="s">
        <v>3232</v>
      </c>
      <c r="X292" s="3">
        <v>100</v>
      </c>
      <c r="Y292" s="3">
        <v>800</v>
      </c>
      <c r="AA292" s="3" t="s">
        <v>3233</v>
      </c>
      <c r="AB292" s="3" t="s">
        <v>61</v>
      </c>
      <c r="AD292" s="3" t="s">
        <v>72</v>
      </c>
      <c r="AF292" s="3" t="s">
        <v>3234</v>
      </c>
      <c r="AG292" s="3" t="s">
        <v>146</v>
      </c>
      <c r="AH292" s="3" t="s">
        <v>3235</v>
      </c>
      <c r="AI292" s="3" t="s">
        <v>76</v>
      </c>
      <c r="AJ292" s="3" t="s">
        <v>75</v>
      </c>
      <c r="AK292" s="3" t="s">
        <v>100</v>
      </c>
      <c r="AL292" s="3" t="s">
        <v>100</v>
      </c>
      <c r="AM292" s="3" t="s">
        <v>75</v>
      </c>
      <c r="AN292" s="3" t="s">
        <v>100</v>
      </c>
      <c r="AO292" s="3" t="s">
        <v>100</v>
      </c>
      <c r="AP292" s="3" t="s">
        <v>75</v>
      </c>
      <c r="AS292" s="3" t="s">
        <v>3236</v>
      </c>
      <c r="AT292" s="3" t="s">
        <v>3237</v>
      </c>
      <c r="AW292" s="3" t="s">
        <v>165</v>
      </c>
      <c r="AX292" s="3" t="s">
        <v>48</v>
      </c>
    </row>
    <row r="293" spans="1:50" x14ac:dyDescent="0.35">
      <c r="A293" s="3" t="s">
        <v>3238</v>
      </c>
      <c r="B293" s="3" t="s">
        <v>1342</v>
      </c>
      <c r="C293" s="3" t="s">
        <v>3239</v>
      </c>
      <c r="D293" s="3" t="s">
        <v>524</v>
      </c>
      <c r="E293" s="3" t="s">
        <v>3240</v>
      </c>
      <c r="F293" s="3" t="s">
        <v>3241</v>
      </c>
      <c r="G293" s="4">
        <v>44137.467789351853</v>
      </c>
      <c r="H293" s="3" t="s">
        <v>61</v>
      </c>
      <c r="I293" s="3" t="s">
        <v>83</v>
      </c>
      <c r="K293" s="3" t="s">
        <v>3242</v>
      </c>
      <c r="M293" s="3" t="s">
        <v>85</v>
      </c>
      <c r="O293" s="3" t="s">
        <v>3243</v>
      </c>
      <c r="Q293" s="3" t="s">
        <v>124</v>
      </c>
      <c r="S293" s="3" t="s">
        <v>2374</v>
      </c>
      <c r="AG293" s="3" t="s">
        <v>146</v>
      </c>
      <c r="AH293" s="3" t="s">
        <v>3244</v>
      </c>
      <c r="AS293" s="3" t="s">
        <v>3245</v>
      </c>
      <c r="AX293" s="3" t="s">
        <v>61</v>
      </c>
    </row>
    <row r="294" spans="1:50" x14ac:dyDescent="0.35">
      <c r="A294" s="3" t="s">
        <v>3246</v>
      </c>
      <c r="B294" s="3" t="s">
        <v>1342</v>
      </c>
      <c r="C294" s="3" t="s">
        <v>3247</v>
      </c>
      <c r="D294" s="3" t="s">
        <v>3248</v>
      </c>
      <c r="E294" s="3">
        <v>2184783314</v>
      </c>
      <c r="F294" s="3" t="s">
        <v>3249</v>
      </c>
      <c r="G294" s="4">
        <v>44137.464826388888</v>
      </c>
      <c r="H294" s="3" t="s">
        <v>48</v>
      </c>
      <c r="I294" s="3" t="s">
        <v>83</v>
      </c>
      <c r="K294" s="3" t="s">
        <v>2947</v>
      </c>
      <c r="M294" s="3" t="s">
        <v>85</v>
      </c>
      <c r="O294" s="3" t="s">
        <v>1246</v>
      </c>
      <c r="Q294" s="3" t="s">
        <v>124</v>
      </c>
      <c r="U294" s="3" t="s">
        <v>762</v>
      </c>
      <c r="W294" s="3" t="s">
        <v>55</v>
      </c>
      <c r="X294" s="3" t="s">
        <v>3250</v>
      </c>
      <c r="Y294" s="3" t="s">
        <v>3251</v>
      </c>
      <c r="Z294" s="3" t="s">
        <v>3252</v>
      </c>
      <c r="AA294" s="3" t="s">
        <v>3253</v>
      </c>
      <c r="AB294" s="3" t="s">
        <v>61</v>
      </c>
      <c r="AD294" s="3" t="s">
        <v>99</v>
      </c>
      <c r="AF294" s="3" t="s">
        <v>3254</v>
      </c>
      <c r="AG294" s="3" t="s">
        <v>73</v>
      </c>
      <c r="AH294" s="3" t="s">
        <v>3255</v>
      </c>
      <c r="AI294" s="3" t="s">
        <v>76</v>
      </c>
      <c r="AJ294" s="3" t="s">
        <v>75</v>
      </c>
      <c r="AK294" s="3" t="s">
        <v>76</v>
      </c>
      <c r="AL294" s="3" t="s">
        <v>101</v>
      </c>
      <c r="AM294" s="3" t="s">
        <v>76</v>
      </c>
      <c r="AN294" s="3" t="s">
        <v>75</v>
      </c>
      <c r="AO294" s="3" t="s">
        <v>76</v>
      </c>
      <c r="AP294" s="3" t="s">
        <v>76</v>
      </c>
      <c r="AS294" s="3" t="s">
        <v>3256</v>
      </c>
      <c r="AT294" s="3" t="s">
        <v>3257</v>
      </c>
    </row>
    <row r="295" spans="1:50" x14ac:dyDescent="0.35">
      <c r="A295" s="3" t="s">
        <v>3258</v>
      </c>
      <c r="B295" s="3" t="s">
        <v>3259</v>
      </c>
      <c r="C295" s="3" t="s">
        <v>283</v>
      </c>
      <c r="D295" s="3" t="s">
        <v>120</v>
      </c>
      <c r="E295" s="3">
        <v>6123331614</v>
      </c>
      <c r="F295" s="3" t="s">
        <v>3260</v>
      </c>
      <c r="G295" s="4">
        <v>44137.46398148148</v>
      </c>
      <c r="H295" s="3" t="s">
        <v>61</v>
      </c>
      <c r="I295" s="3" t="s">
        <v>83</v>
      </c>
      <c r="K295" s="3" t="s">
        <v>1999</v>
      </c>
      <c r="M295" s="3" t="s">
        <v>85</v>
      </c>
      <c r="O295" s="3" t="s">
        <v>187</v>
      </c>
      <c r="Q295" s="3" t="s">
        <v>273</v>
      </c>
      <c r="S295" s="3" t="s">
        <v>142</v>
      </c>
      <c r="U295" s="3" t="s">
        <v>762</v>
      </c>
      <c r="W295" s="3" t="s">
        <v>215</v>
      </c>
      <c r="X295" s="3">
        <v>15</v>
      </c>
      <c r="Y295" s="3">
        <v>100</v>
      </c>
      <c r="Z295" s="3">
        <v>100</v>
      </c>
      <c r="AA295" s="3" t="s">
        <v>3261</v>
      </c>
      <c r="AB295" s="3" t="s">
        <v>61</v>
      </c>
      <c r="AD295" s="3" t="s">
        <v>72</v>
      </c>
      <c r="AG295" s="3" t="s">
        <v>195</v>
      </c>
      <c r="AI295" s="3" t="s">
        <v>75</v>
      </c>
      <c r="AJ295" s="3" t="s">
        <v>100</v>
      </c>
      <c r="AK295" s="3" t="s">
        <v>75</v>
      </c>
      <c r="AL295" s="3" t="s">
        <v>75</v>
      </c>
      <c r="AM295" s="3" t="s">
        <v>75</v>
      </c>
      <c r="AN295" s="3" t="s">
        <v>76</v>
      </c>
      <c r="AO295" s="3" t="s">
        <v>75</v>
      </c>
      <c r="AP295" s="3" t="s">
        <v>75</v>
      </c>
      <c r="AX295" s="3" t="s">
        <v>61</v>
      </c>
    </row>
    <row r="296" spans="1:50" x14ac:dyDescent="0.35">
      <c r="A296" s="3" t="s">
        <v>3262</v>
      </c>
      <c r="B296" s="3" t="s">
        <v>3263</v>
      </c>
      <c r="C296" s="3" t="s">
        <v>3264</v>
      </c>
      <c r="D296" s="3" t="s">
        <v>3265</v>
      </c>
      <c r="E296" s="3" t="s">
        <v>3266</v>
      </c>
      <c r="F296" s="3" t="s">
        <v>3267</v>
      </c>
      <c r="G296" s="4">
        <v>44137.463831018518</v>
      </c>
      <c r="H296" s="3" t="s">
        <v>61</v>
      </c>
      <c r="I296" s="3" t="s">
        <v>83</v>
      </c>
      <c r="K296" s="3" t="s">
        <v>514</v>
      </c>
      <c r="M296" s="3" t="s">
        <v>85</v>
      </c>
      <c r="O296" s="3" t="s">
        <v>450</v>
      </c>
      <c r="Q296" s="3" t="s">
        <v>111</v>
      </c>
      <c r="S296" s="3" t="s">
        <v>3268</v>
      </c>
      <c r="U296" s="3" t="s">
        <v>275</v>
      </c>
      <c r="W296" s="3" t="s">
        <v>55</v>
      </c>
      <c r="X296" s="3">
        <v>300</v>
      </c>
      <c r="Y296" s="3">
        <v>500</v>
      </c>
      <c r="Z296" s="3">
        <v>300</v>
      </c>
      <c r="AA296" s="3" t="s">
        <v>3269</v>
      </c>
      <c r="AB296" s="3" t="s">
        <v>61</v>
      </c>
      <c r="AD296" s="3" t="s">
        <v>72</v>
      </c>
      <c r="AF296" s="3" t="s">
        <v>3270</v>
      </c>
      <c r="AG296" s="3" t="s">
        <v>195</v>
      </c>
      <c r="AI296" s="3" t="s">
        <v>75</v>
      </c>
      <c r="AJ296" s="3" t="s">
        <v>100</v>
      </c>
      <c r="AK296" s="3" t="s">
        <v>75</v>
      </c>
      <c r="AL296" s="3" t="s">
        <v>75</v>
      </c>
      <c r="AM296" s="3" t="s">
        <v>75</v>
      </c>
      <c r="AN296" s="3" t="s">
        <v>100</v>
      </c>
      <c r="AO296" s="3" t="s">
        <v>75</v>
      </c>
      <c r="AP296" s="3" t="s">
        <v>75</v>
      </c>
      <c r="AV296" s="3" t="s">
        <v>621</v>
      </c>
      <c r="AW296" s="3" t="s">
        <v>134</v>
      </c>
      <c r="AX296" s="3" t="s">
        <v>48</v>
      </c>
    </row>
    <row r="297" spans="1:50" x14ac:dyDescent="0.35">
      <c r="A297" s="3" t="s">
        <v>3271</v>
      </c>
      <c r="B297" s="3" t="s">
        <v>3272</v>
      </c>
      <c r="C297" s="3" t="s">
        <v>3273</v>
      </c>
      <c r="E297" s="3">
        <v>2186891744</v>
      </c>
      <c r="F297" s="3" t="s">
        <v>3274</v>
      </c>
      <c r="G297" s="4">
        <v>44137.361319444448</v>
      </c>
      <c r="H297" s="3" t="s">
        <v>61</v>
      </c>
      <c r="I297" s="3" t="s">
        <v>83</v>
      </c>
      <c r="K297" s="3" t="s">
        <v>3275</v>
      </c>
      <c r="M297" s="3" t="s">
        <v>63</v>
      </c>
      <c r="O297" s="3" t="s">
        <v>37</v>
      </c>
      <c r="P297" s="3" t="s">
        <v>3276</v>
      </c>
      <c r="Q297" s="3" t="s">
        <v>124</v>
      </c>
      <c r="S297" s="3" t="s">
        <v>112</v>
      </c>
      <c r="U297" s="3" t="s">
        <v>37</v>
      </c>
      <c r="V297" s="3" t="s">
        <v>3277</v>
      </c>
      <c r="AG297" s="3" t="s">
        <v>73</v>
      </c>
      <c r="AH297" s="3" t="s">
        <v>3278</v>
      </c>
      <c r="AX297" s="3" t="s">
        <v>48</v>
      </c>
    </row>
    <row r="298" spans="1:50" x14ac:dyDescent="0.35">
      <c r="A298" s="3" t="s">
        <v>3279</v>
      </c>
      <c r="F298" s="3" t="s">
        <v>3280</v>
      </c>
      <c r="G298" s="4">
        <v>44137.326064814813</v>
      </c>
      <c r="H298" s="3" t="s">
        <v>61</v>
      </c>
      <c r="I298" s="3" t="s">
        <v>83</v>
      </c>
      <c r="K298" s="3" t="s">
        <v>3281</v>
      </c>
      <c r="M298" s="3" t="s">
        <v>63</v>
      </c>
      <c r="O298" s="3" t="s">
        <v>37</v>
      </c>
      <c r="P298" s="3" t="s">
        <v>3282</v>
      </c>
      <c r="Q298" s="3" t="s">
        <v>124</v>
      </c>
      <c r="S298" s="3" t="s">
        <v>112</v>
      </c>
      <c r="U298" s="3" t="s">
        <v>1004</v>
      </c>
      <c r="W298" s="3" t="s">
        <v>391</v>
      </c>
      <c r="X298" s="3">
        <v>60</v>
      </c>
      <c r="AA298" s="3" t="s">
        <v>3283</v>
      </c>
      <c r="AB298" s="3" t="s">
        <v>61</v>
      </c>
      <c r="AD298" s="3" t="s">
        <v>193</v>
      </c>
      <c r="AG298" s="3" t="s">
        <v>73</v>
      </c>
      <c r="AI298" s="3" t="s">
        <v>75</v>
      </c>
      <c r="AJ298" s="3" t="s">
        <v>75</v>
      </c>
      <c r="AK298" s="3" t="s">
        <v>75</v>
      </c>
      <c r="AL298" s="3" t="s">
        <v>76</v>
      </c>
      <c r="AM298" s="3" t="s">
        <v>75</v>
      </c>
      <c r="AN298" s="3" t="s">
        <v>100</v>
      </c>
      <c r="AO298" s="3" t="s">
        <v>75</v>
      </c>
      <c r="AP298" s="3" t="s">
        <v>101</v>
      </c>
      <c r="AX298" s="3" t="s">
        <v>61</v>
      </c>
    </row>
    <row r="299" spans="1:50" x14ac:dyDescent="0.35">
      <c r="A299" s="3" t="s">
        <v>3284</v>
      </c>
      <c r="B299" s="3" t="s">
        <v>3285</v>
      </c>
      <c r="C299" s="3" t="s">
        <v>3286</v>
      </c>
      <c r="D299" s="3" t="s">
        <v>3287</v>
      </c>
      <c r="E299" s="3">
        <v>5076425514</v>
      </c>
      <c r="F299" s="3" t="s">
        <v>3288</v>
      </c>
      <c r="G299" s="4">
        <v>44134.590590277781</v>
      </c>
      <c r="H299" s="3" t="s">
        <v>61</v>
      </c>
      <c r="I299" s="3" t="s">
        <v>83</v>
      </c>
      <c r="K299" s="3" t="s">
        <v>3057</v>
      </c>
      <c r="M299" s="3" t="s">
        <v>63</v>
      </c>
      <c r="O299" s="3" t="s">
        <v>37</v>
      </c>
      <c r="P299" s="3" t="s">
        <v>3289</v>
      </c>
      <c r="Q299" s="3" t="s">
        <v>124</v>
      </c>
      <c r="S299" s="3" t="s">
        <v>3290</v>
      </c>
      <c r="U299" s="3" t="s">
        <v>331</v>
      </c>
      <c r="W299" s="3" t="s">
        <v>18</v>
      </c>
      <c r="X299" s="3">
        <v>35</v>
      </c>
      <c r="AA299" s="3" t="s">
        <v>3291</v>
      </c>
      <c r="AB299" s="3" t="s">
        <v>61</v>
      </c>
      <c r="AD299" s="3" t="s">
        <v>176</v>
      </c>
      <c r="AG299" s="3" t="s">
        <v>73</v>
      </c>
      <c r="AI299" s="3" t="s">
        <v>76</v>
      </c>
      <c r="AJ299" s="3" t="s">
        <v>76</v>
      </c>
      <c r="AK299" s="3" t="s">
        <v>75</v>
      </c>
      <c r="AL299" s="3" t="s">
        <v>100</v>
      </c>
      <c r="AM299" s="3" t="s">
        <v>76</v>
      </c>
      <c r="AN299" s="3" t="s">
        <v>101</v>
      </c>
      <c r="AO299" s="3" t="s">
        <v>101</v>
      </c>
      <c r="AP299" s="3" t="s">
        <v>76</v>
      </c>
      <c r="AS299" s="3" t="s">
        <v>3292</v>
      </c>
      <c r="AT299" s="3" t="s">
        <v>3293</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X299"/>
  <sheetViews>
    <sheetView workbookViewId="0">
      <pane xSplit="1" ySplit="3" topLeftCell="F286" activePane="bottomRight" state="frozen"/>
      <selection pane="topRight" activeCell="B1" sqref="B1"/>
      <selection pane="bottomLeft" activeCell="A4" sqref="A4"/>
      <selection pane="bottomRight" activeCell="M3" sqref="M3:M299"/>
    </sheetView>
  </sheetViews>
  <sheetFormatPr defaultRowHeight="14.5" x14ac:dyDescent="0.35"/>
  <cols>
    <col min="1" max="1" width="32.54296875" customWidth="1"/>
    <col min="4" max="4" width="18.08984375" customWidth="1"/>
    <col min="5" max="5" width="14.7265625" customWidth="1"/>
    <col min="6" max="6" width="17.1796875" customWidth="1"/>
    <col min="7" max="7" width="21.08984375" customWidth="1"/>
  </cols>
  <sheetData>
    <row r="3" spans="1:50" s="1" customFormat="1" x14ac:dyDescent="0.35">
      <c r="A3" s="1" t="s">
        <v>0</v>
      </c>
      <c r="B3" s="1" t="s">
        <v>1</v>
      </c>
      <c r="C3" s="1" t="s">
        <v>2</v>
      </c>
      <c r="D3" s="1" t="s">
        <v>3</v>
      </c>
      <c r="E3" s="1" t="s">
        <v>4</v>
      </c>
      <c r="F3" s="1" t="s">
        <v>5</v>
      </c>
      <c r="G3" s="1" t="s">
        <v>6</v>
      </c>
      <c r="H3" s="1" t="s">
        <v>7</v>
      </c>
      <c r="I3" s="1" t="s">
        <v>8</v>
      </c>
      <c r="J3" s="1" t="s">
        <v>9</v>
      </c>
      <c r="K3" s="1" t="s">
        <v>10</v>
      </c>
      <c r="L3" s="1" t="s">
        <v>9</v>
      </c>
      <c r="M3" s="1" t="s">
        <v>11</v>
      </c>
      <c r="N3" s="1" t="s">
        <v>9</v>
      </c>
      <c r="O3" s="1" t="s">
        <v>12</v>
      </c>
      <c r="P3" s="1" t="s">
        <v>9</v>
      </c>
      <c r="Q3" s="1" t="s">
        <v>13</v>
      </c>
      <c r="R3" s="1" t="s">
        <v>9</v>
      </c>
      <c r="S3" s="1" t="s">
        <v>14</v>
      </c>
      <c r="T3" s="1" t="s">
        <v>15</v>
      </c>
      <c r="U3" s="1" t="s">
        <v>16</v>
      </c>
      <c r="V3" s="1" t="s">
        <v>9</v>
      </c>
      <c r="W3" s="1" t="s">
        <v>17</v>
      </c>
      <c r="X3" s="1" t="s">
        <v>18</v>
      </c>
      <c r="Y3" s="1" t="s">
        <v>19</v>
      </c>
      <c r="Z3" s="1" t="s">
        <v>20</v>
      </c>
      <c r="AA3" s="1" t="s">
        <v>21</v>
      </c>
      <c r="AB3" s="1" t="s">
        <v>22</v>
      </c>
      <c r="AC3" s="1" t="s">
        <v>23</v>
      </c>
      <c r="AD3" s="1" t="s">
        <v>24</v>
      </c>
      <c r="AE3" s="1" t="s">
        <v>25</v>
      </c>
      <c r="AF3" s="1" t="s">
        <v>26</v>
      </c>
      <c r="AG3" s="1" t="s">
        <v>27</v>
      </c>
      <c r="AH3" s="1" t="s">
        <v>28</v>
      </c>
      <c r="AI3" s="1" t="s">
        <v>29</v>
      </c>
      <c r="AJ3" s="1" t="s">
        <v>30</v>
      </c>
      <c r="AK3" s="1" t="s">
        <v>31</v>
      </c>
      <c r="AL3" s="1" t="s">
        <v>32</v>
      </c>
      <c r="AM3" s="1" t="s">
        <v>33</v>
      </c>
      <c r="AN3" s="1" t="s">
        <v>34</v>
      </c>
      <c r="AO3" s="1" t="s">
        <v>35</v>
      </c>
      <c r="AP3" s="1" t="s">
        <v>36</v>
      </c>
      <c r="AQ3" s="1" t="s">
        <v>37</v>
      </c>
      <c r="AR3" s="1" t="s">
        <v>9</v>
      </c>
      <c r="AS3" s="1" t="s">
        <v>38</v>
      </c>
      <c r="AT3" s="1" t="s">
        <v>39</v>
      </c>
      <c r="AU3" s="1" t="s">
        <v>40</v>
      </c>
      <c r="AV3" s="1" t="s">
        <v>41</v>
      </c>
      <c r="AW3" s="1" t="s">
        <v>41</v>
      </c>
      <c r="AX3" s="1" t="s">
        <v>42</v>
      </c>
    </row>
    <row r="4" spans="1:50" s="3" customFormat="1" x14ac:dyDescent="0.35">
      <c r="A4" s="3" t="s">
        <v>817</v>
      </c>
      <c r="B4" s="3" t="s">
        <v>818</v>
      </c>
      <c r="C4" s="3" t="s">
        <v>819</v>
      </c>
      <c r="D4" s="3" t="s">
        <v>820</v>
      </c>
      <c r="E4" s="3" t="s">
        <v>821</v>
      </c>
      <c r="F4" s="3" t="s">
        <v>822</v>
      </c>
      <c r="G4" s="4">
        <v>44144.88082175926</v>
      </c>
      <c r="H4" s="3" t="s">
        <v>61</v>
      </c>
      <c r="I4" s="3" t="s">
        <v>83</v>
      </c>
      <c r="K4" s="3" t="s">
        <v>811</v>
      </c>
      <c r="M4" s="3" t="s">
        <v>50</v>
      </c>
      <c r="O4" s="3" t="s">
        <v>823</v>
      </c>
      <c r="Q4" s="3" t="s">
        <v>124</v>
      </c>
      <c r="S4" s="3" t="s">
        <v>824</v>
      </c>
      <c r="T4" s="3" t="s">
        <v>825</v>
      </c>
      <c r="U4" s="3" t="s">
        <v>826</v>
      </c>
      <c r="W4" s="3" t="s">
        <v>391</v>
      </c>
      <c r="X4" s="3">
        <v>30</v>
      </c>
      <c r="AA4" s="3">
        <v>100</v>
      </c>
      <c r="AB4" s="3" t="s">
        <v>48</v>
      </c>
      <c r="AC4" s="3">
        <v>4</v>
      </c>
      <c r="AD4" s="3" t="s">
        <v>72</v>
      </c>
      <c r="AE4" s="3" t="s">
        <v>72</v>
      </c>
      <c r="AG4" s="3" t="s">
        <v>146</v>
      </c>
      <c r="AI4" s="3" t="s">
        <v>75</v>
      </c>
      <c r="AJ4" s="3" t="s">
        <v>75</v>
      </c>
      <c r="AK4" s="3" t="s">
        <v>75</v>
      </c>
      <c r="AL4" s="3" t="s">
        <v>75</v>
      </c>
      <c r="AM4" s="3" t="s">
        <v>75</v>
      </c>
      <c r="AN4" s="3" t="s">
        <v>75</v>
      </c>
      <c r="AO4" s="3" t="s">
        <v>75</v>
      </c>
      <c r="AP4" s="3" t="s">
        <v>75</v>
      </c>
      <c r="AV4" s="3" t="s">
        <v>219</v>
      </c>
      <c r="AW4" s="3" t="s">
        <v>234</v>
      </c>
      <c r="AX4" s="3" t="s">
        <v>48</v>
      </c>
    </row>
    <row r="5" spans="1:50" s="3" customFormat="1" x14ac:dyDescent="0.35">
      <c r="A5" s="3" t="s">
        <v>2833</v>
      </c>
      <c r="B5" s="3" t="s">
        <v>828</v>
      </c>
      <c r="C5" s="3" t="s">
        <v>2834</v>
      </c>
      <c r="D5" s="3" t="s">
        <v>2835</v>
      </c>
      <c r="E5" s="3">
        <v>7709829626</v>
      </c>
      <c r="F5" s="3" t="s">
        <v>2836</v>
      </c>
      <c r="G5" s="4">
        <v>44137.568182870367</v>
      </c>
      <c r="H5" s="3" t="s">
        <v>48</v>
      </c>
      <c r="I5" s="3" t="s">
        <v>49</v>
      </c>
      <c r="M5" s="3" t="s">
        <v>50</v>
      </c>
      <c r="O5" s="3" t="s">
        <v>96</v>
      </c>
      <c r="Q5" s="3" t="s">
        <v>52</v>
      </c>
      <c r="S5" s="3" t="s">
        <v>463</v>
      </c>
      <c r="U5" s="3" t="s">
        <v>331</v>
      </c>
      <c r="W5" s="3" t="s">
        <v>20</v>
      </c>
      <c r="Z5" s="5">
        <v>3000</v>
      </c>
      <c r="AB5" s="3" t="s">
        <v>61</v>
      </c>
      <c r="AD5" s="3" t="s">
        <v>72</v>
      </c>
      <c r="AG5" s="3" t="s">
        <v>146</v>
      </c>
      <c r="AI5" s="3" t="s">
        <v>100</v>
      </c>
      <c r="AJ5" s="3" t="s">
        <v>100</v>
      </c>
      <c r="AK5" s="3" t="s">
        <v>100</v>
      </c>
      <c r="AL5" s="3" t="s">
        <v>76</v>
      </c>
      <c r="AM5" s="3" t="s">
        <v>76</v>
      </c>
      <c r="AN5" s="3" t="s">
        <v>101</v>
      </c>
      <c r="AO5" s="3" t="s">
        <v>101</v>
      </c>
      <c r="AP5" s="3" t="s">
        <v>76</v>
      </c>
      <c r="AT5" s="3" t="s">
        <v>2837</v>
      </c>
    </row>
    <row r="6" spans="1:50" s="3" customFormat="1" x14ac:dyDescent="0.35">
      <c r="A6" s="3" t="s">
        <v>1514</v>
      </c>
      <c r="B6" s="3" t="s">
        <v>1515</v>
      </c>
      <c r="C6" s="3" t="s">
        <v>1516</v>
      </c>
      <c r="D6" s="3" t="s">
        <v>1517</v>
      </c>
      <c r="F6" s="3" t="s">
        <v>1518</v>
      </c>
      <c r="G6" s="4">
        <v>44144.49895833333</v>
      </c>
      <c r="H6" s="3" t="s">
        <v>61</v>
      </c>
      <c r="I6" s="3" t="s">
        <v>83</v>
      </c>
      <c r="K6" s="3" t="s">
        <v>1519</v>
      </c>
      <c r="M6" s="3" t="s">
        <v>1270</v>
      </c>
      <c r="O6" s="3" t="s">
        <v>187</v>
      </c>
      <c r="Q6" s="3" t="s">
        <v>111</v>
      </c>
      <c r="S6" s="3" t="s">
        <v>1520</v>
      </c>
      <c r="T6" s="3" t="s">
        <v>705</v>
      </c>
      <c r="U6" s="3" t="s">
        <v>804</v>
      </c>
      <c r="W6" s="3" t="s">
        <v>215</v>
      </c>
      <c r="X6" s="6">
        <v>43992</v>
      </c>
      <c r="Y6" s="3">
        <v>105</v>
      </c>
      <c r="Z6" s="3">
        <v>105</v>
      </c>
      <c r="AA6" s="3" t="s">
        <v>1521</v>
      </c>
      <c r="AB6" s="3" t="s">
        <v>61</v>
      </c>
      <c r="AD6" s="3" t="s">
        <v>193</v>
      </c>
      <c r="AF6" s="3" t="s">
        <v>1522</v>
      </c>
      <c r="AG6" s="3" t="s">
        <v>195</v>
      </c>
      <c r="AI6" s="3" t="s">
        <v>76</v>
      </c>
      <c r="AJ6" s="3" t="s">
        <v>75</v>
      </c>
      <c r="AK6" s="3" t="s">
        <v>75</v>
      </c>
      <c r="AL6" s="3" t="s">
        <v>75</v>
      </c>
      <c r="AM6" s="3" t="s">
        <v>100</v>
      </c>
      <c r="AN6" s="3" t="s">
        <v>75</v>
      </c>
      <c r="AO6" s="3" t="s">
        <v>75</v>
      </c>
      <c r="AP6" s="3" t="s">
        <v>75</v>
      </c>
      <c r="AS6" s="3" t="s">
        <v>1523</v>
      </c>
      <c r="AT6" s="3" t="s">
        <v>1524</v>
      </c>
      <c r="AV6" s="3" t="s">
        <v>621</v>
      </c>
      <c r="AW6" s="3" t="s">
        <v>165</v>
      </c>
      <c r="AX6" s="3" t="s">
        <v>48</v>
      </c>
    </row>
    <row r="7" spans="1:50" s="3" customFormat="1" x14ac:dyDescent="0.35">
      <c r="A7" s="3" t="s">
        <v>1068</v>
      </c>
      <c r="B7" s="3" t="s">
        <v>1069</v>
      </c>
      <c r="C7" s="3" t="s">
        <v>1070</v>
      </c>
      <c r="D7" s="3" t="s">
        <v>284</v>
      </c>
      <c r="E7" s="3">
        <v>3202444730</v>
      </c>
      <c r="F7" s="3" t="s">
        <v>1071</v>
      </c>
      <c r="G7" s="4">
        <v>44144.567766203705</v>
      </c>
      <c r="H7" s="3" t="s">
        <v>61</v>
      </c>
      <c r="I7" s="3" t="s">
        <v>83</v>
      </c>
      <c r="K7" s="3" t="s">
        <v>1064</v>
      </c>
      <c r="M7" s="3" t="s">
        <v>85</v>
      </c>
      <c r="O7" s="3" t="s">
        <v>1072</v>
      </c>
      <c r="Q7" s="3" t="s">
        <v>124</v>
      </c>
      <c r="S7" s="3" t="s">
        <v>368</v>
      </c>
      <c r="U7" s="3" t="s">
        <v>67</v>
      </c>
      <c r="W7" s="3" t="s">
        <v>713</v>
      </c>
      <c r="X7" s="3">
        <v>20</v>
      </c>
      <c r="Y7" s="3" t="s">
        <v>1073</v>
      </c>
      <c r="AA7" s="3" t="s">
        <v>1074</v>
      </c>
      <c r="AB7" s="3" t="s">
        <v>61</v>
      </c>
      <c r="AD7" s="3" t="s">
        <v>99</v>
      </c>
      <c r="AF7" s="3" t="s">
        <v>1075</v>
      </c>
      <c r="AG7" s="3" t="s">
        <v>195</v>
      </c>
      <c r="AI7" s="3" t="s">
        <v>76</v>
      </c>
      <c r="AJ7" s="3" t="s">
        <v>100</v>
      </c>
      <c r="AK7" s="3" t="s">
        <v>75</v>
      </c>
      <c r="AL7" s="3" t="s">
        <v>75</v>
      </c>
      <c r="AM7" s="3" t="s">
        <v>75</v>
      </c>
      <c r="AN7" s="3" t="s">
        <v>75</v>
      </c>
      <c r="AO7" s="3" t="s">
        <v>100</v>
      </c>
      <c r="AP7" s="3" t="s">
        <v>75</v>
      </c>
      <c r="AS7" s="3" t="s">
        <v>1076</v>
      </c>
      <c r="AT7" s="3" t="s">
        <v>1077</v>
      </c>
    </row>
    <row r="8" spans="1:50" s="3" customFormat="1" x14ac:dyDescent="0.35">
      <c r="A8" s="3" t="s">
        <v>2333</v>
      </c>
      <c r="B8" s="3" t="s">
        <v>2334</v>
      </c>
      <c r="C8" s="3" t="s">
        <v>2335</v>
      </c>
      <c r="D8" s="3" t="s">
        <v>429</v>
      </c>
      <c r="E8" s="3">
        <v>6122800856</v>
      </c>
      <c r="F8" s="3" t="s">
        <v>2336</v>
      </c>
      <c r="G8" s="4">
        <v>44138.377766203703</v>
      </c>
      <c r="H8" s="3" t="s">
        <v>61</v>
      </c>
      <c r="I8" s="3" t="s">
        <v>83</v>
      </c>
      <c r="K8" s="3" t="s">
        <v>780</v>
      </c>
      <c r="M8" s="3" t="s">
        <v>85</v>
      </c>
      <c r="O8" s="3" t="s">
        <v>2337</v>
      </c>
      <c r="Q8" s="3" t="s">
        <v>111</v>
      </c>
      <c r="S8" s="3" t="s">
        <v>142</v>
      </c>
      <c r="U8" s="3" t="s">
        <v>310</v>
      </c>
      <c r="W8" s="3" t="s">
        <v>215</v>
      </c>
      <c r="X8" s="3">
        <v>20</v>
      </c>
      <c r="Y8" s="3">
        <v>200</v>
      </c>
      <c r="Z8" s="3">
        <v>400</v>
      </c>
      <c r="AA8" s="3" t="s">
        <v>2338</v>
      </c>
      <c r="AB8" s="3" t="s">
        <v>61</v>
      </c>
      <c r="AD8" s="3" t="s">
        <v>72</v>
      </c>
      <c r="AF8" s="3" t="s">
        <v>2339</v>
      </c>
      <c r="AG8" s="3" t="s">
        <v>195</v>
      </c>
      <c r="AI8" s="3" t="s">
        <v>100</v>
      </c>
      <c r="AJ8" s="3" t="s">
        <v>75</v>
      </c>
      <c r="AK8" s="3" t="s">
        <v>75</v>
      </c>
      <c r="AL8" s="3" t="s">
        <v>75</v>
      </c>
      <c r="AM8" s="3" t="s">
        <v>75</v>
      </c>
      <c r="AN8" s="3" t="s">
        <v>100</v>
      </c>
      <c r="AO8" s="3" t="s">
        <v>100</v>
      </c>
      <c r="AP8" s="3" t="s">
        <v>75</v>
      </c>
      <c r="AS8" s="3" t="s">
        <v>2340</v>
      </c>
      <c r="AT8" s="3" t="s">
        <v>2341</v>
      </c>
      <c r="AX8" s="3" t="s">
        <v>48</v>
      </c>
    </row>
    <row r="9" spans="1:50" s="3" customFormat="1" x14ac:dyDescent="0.35">
      <c r="A9" s="3" t="s">
        <v>510</v>
      </c>
      <c r="B9" s="3" t="s">
        <v>511</v>
      </c>
      <c r="C9" s="3" t="s">
        <v>512</v>
      </c>
      <c r="D9" s="3" t="s">
        <v>223</v>
      </c>
      <c r="E9" s="3">
        <v>7634139037</v>
      </c>
      <c r="F9" s="3" t="s">
        <v>513</v>
      </c>
      <c r="G9" s="4">
        <v>44146.540833333333</v>
      </c>
      <c r="H9" s="3" t="s">
        <v>61</v>
      </c>
      <c r="I9" s="3" t="s">
        <v>83</v>
      </c>
      <c r="K9" s="3" t="s">
        <v>514</v>
      </c>
      <c r="M9" s="3" t="s">
        <v>515</v>
      </c>
      <c r="O9" s="3" t="s">
        <v>516</v>
      </c>
      <c r="Q9" s="3" t="s">
        <v>87</v>
      </c>
      <c r="S9" s="3" t="s">
        <v>517</v>
      </c>
      <c r="U9" s="3" t="s">
        <v>288</v>
      </c>
      <c r="AG9" s="3" t="s">
        <v>73</v>
      </c>
      <c r="AH9" s="3" t="s">
        <v>518</v>
      </c>
      <c r="AS9" s="3" t="s">
        <v>519</v>
      </c>
      <c r="AT9" s="3" t="s">
        <v>520</v>
      </c>
      <c r="AX9" s="3" t="s">
        <v>61</v>
      </c>
    </row>
    <row r="10" spans="1:50" s="3" customFormat="1" x14ac:dyDescent="0.35">
      <c r="A10" s="3" t="s">
        <v>2253</v>
      </c>
      <c r="B10" s="3" t="s">
        <v>2254</v>
      </c>
      <c r="C10" s="3" t="s">
        <v>2255</v>
      </c>
      <c r="D10" s="3" t="s">
        <v>120</v>
      </c>
      <c r="E10" s="3" t="s">
        <v>2256</v>
      </c>
      <c r="F10" s="3" t="s">
        <v>2257</v>
      </c>
      <c r="G10" s="4">
        <v>44138.452731481484</v>
      </c>
      <c r="H10" s="3" t="s">
        <v>61</v>
      </c>
      <c r="I10" s="3" t="s">
        <v>83</v>
      </c>
      <c r="K10" s="3" t="s">
        <v>389</v>
      </c>
      <c r="M10" s="3" t="s">
        <v>85</v>
      </c>
      <c r="O10" s="3" t="s">
        <v>187</v>
      </c>
      <c r="Q10" s="3" t="s">
        <v>111</v>
      </c>
      <c r="S10" s="3" t="s">
        <v>142</v>
      </c>
      <c r="U10" s="3" t="s">
        <v>762</v>
      </c>
      <c r="W10" s="3" t="s">
        <v>215</v>
      </c>
      <c r="X10" s="3">
        <v>3</v>
      </c>
      <c r="Y10" s="3">
        <v>30</v>
      </c>
      <c r="Z10" s="3">
        <v>323</v>
      </c>
      <c r="AA10" s="3" t="s">
        <v>2258</v>
      </c>
      <c r="AB10" s="3" t="s">
        <v>61</v>
      </c>
      <c r="AD10" s="3" t="s">
        <v>72</v>
      </c>
      <c r="AF10" s="3" t="s">
        <v>2259</v>
      </c>
      <c r="AG10" s="3" t="s">
        <v>195</v>
      </c>
      <c r="AH10" s="3" t="s">
        <v>2260</v>
      </c>
      <c r="AI10" s="3" t="s">
        <v>75</v>
      </c>
      <c r="AJ10" s="3" t="s">
        <v>75</v>
      </c>
      <c r="AK10" s="3" t="s">
        <v>75</v>
      </c>
      <c r="AL10" s="3" t="s">
        <v>75</v>
      </c>
      <c r="AM10" s="3" t="s">
        <v>75</v>
      </c>
      <c r="AN10" s="3" t="s">
        <v>75</v>
      </c>
      <c r="AO10" s="3" t="s">
        <v>75</v>
      </c>
      <c r="AP10" s="3" t="s">
        <v>75</v>
      </c>
      <c r="AS10" s="3" t="s">
        <v>2261</v>
      </c>
      <c r="AT10" s="3" t="s">
        <v>2262</v>
      </c>
      <c r="AU10" s="3" t="s">
        <v>2263</v>
      </c>
      <c r="AV10" s="3" t="s">
        <v>621</v>
      </c>
      <c r="AW10" s="3" t="s">
        <v>134</v>
      </c>
      <c r="AX10" s="3" t="s">
        <v>48</v>
      </c>
    </row>
    <row r="11" spans="1:50" s="3" customFormat="1" x14ac:dyDescent="0.35">
      <c r="A11" s="3" t="s">
        <v>3174</v>
      </c>
      <c r="B11" s="3" t="s">
        <v>688</v>
      </c>
      <c r="C11" s="3" t="s">
        <v>3175</v>
      </c>
      <c r="E11" s="3">
        <v>2189277100</v>
      </c>
      <c r="F11" s="3" t="s">
        <v>3176</v>
      </c>
      <c r="G11" s="4">
        <v>44137.476493055554</v>
      </c>
      <c r="H11" s="3" t="s">
        <v>61</v>
      </c>
      <c r="I11" s="3" t="s">
        <v>83</v>
      </c>
      <c r="K11" s="3" t="s">
        <v>3177</v>
      </c>
      <c r="M11" s="3" t="s">
        <v>85</v>
      </c>
      <c r="O11" s="3" t="s">
        <v>1510</v>
      </c>
      <c r="Q11" s="3" t="s">
        <v>124</v>
      </c>
      <c r="S11" s="3" t="s">
        <v>1016</v>
      </c>
      <c r="U11" s="3" t="s">
        <v>712</v>
      </c>
      <c r="W11" s="3" t="s">
        <v>55</v>
      </c>
      <c r="X11" s="3" t="s">
        <v>419</v>
      </c>
      <c r="Y11" s="3" t="s">
        <v>3178</v>
      </c>
      <c r="Z11" s="3" t="s">
        <v>3179</v>
      </c>
      <c r="AA11" s="3" t="s">
        <v>3180</v>
      </c>
      <c r="AB11" s="3" t="s">
        <v>61</v>
      </c>
      <c r="AD11" s="3" t="s">
        <v>72</v>
      </c>
      <c r="AF11" s="3" t="s">
        <v>3181</v>
      </c>
      <c r="AG11" s="3" t="s">
        <v>146</v>
      </c>
      <c r="AH11" s="3" t="s">
        <v>3182</v>
      </c>
      <c r="AI11" s="3" t="s">
        <v>76</v>
      </c>
      <c r="AJ11" s="3" t="s">
        <v>75</v>
      </c>
      <c r="AK11" s="3" t="s">
        <v>75</v>
      </c>
      <c r="AL11" s="3" t="s">
        <v>76</v>
      </c>
      <c r="AM11" s="3" t="s">
        <v>76</v>
      </c>
      <c r="AN11" s="3" t="s">
        <v>76</v>
      </c>
      <c r="AO11" s="3" t="s">
        <v>75</v>
      </c>
      <c r="AP11" s="3" t="s">
        <v>75</v>
      </c>
      <c r="AS11" s="3" t="s">
        <v>3183</v>
      </c>
      <c r="AT11" s="3" t="s">
        <v>3184</v>
      </c>
      <c r="AX11" s="3" t="s">
        <v>61</v>
      </c>
    </row>
    <row r="12" spans="1:50" s="3" customFormat="1" x14ac:dyDescent="0.35">
      <c r="A12" s="3" t="s">
        <v>2575</v>
      </c>
      <c r="B12" s="3" t="s">
        <v>499</v>
      </c>
      <c r="C12" s="3" t="s">
        <v>2576</v>
      </c>
      <c r="D12" s="3" t="s">
        <v>284</v>
      </c>
      <c r="E12" s="3" t="s">
        <v>2577</v>
      </c>
      <c r="F12" s="3" t="s">
        <v>2578</v>
      </c>
      <c r="G12" s="4">
        <v>44137.634155092594</v>
      </c>
      <c r="H12" s="3" t="s">
        <v>48</v>
      </c>
      <c r="I12" s="3" t="s">
        <v>240</v>
      </c>
      <c r="M12" s="3" t="s">
        <v>85</v>
      </c>
      <c r="O12" s="3" t="s">
        <v>2579</v>
      </c>
      <c r="P12" s="3" t="s">
        <v>2580</v>
      </c>
      <c r="Q12" s="3" t="s">
        <v>124</v>
      </c>
      <c r="S12" s="3" t="s">
        <v>2581</v>
      </c>
      <c r="T12" s="3" t="s">
        <v>417</v>
      </c>
      <c r="U12" s="3" t="s">
        <v>2195</v>
      </c>
      <c r="W12" s="3" t="s">
        <v>19</v>
      </c>
      <c r="Y12" s="3">
        <v>5</v>
      </c>
      <c r="AA12" s="3" t="s">
        <v>2582</v>
      </c>
      <c r="AB12" s="3" t="s">
        <v>61</v>
      </c>
      <c r="AD12" s="3" t="s">
        <v>72</v>
      </c>
      <c r="AG12" s="3" t="s">
        <v>146</v>
      </c>
      <c r="AI12" s="3" t="s">
        <v>100</v>
      </c>
      <c r="AJ12" s="3" t="s">
        <v>100</v>
      </c>
      <c r="AK12" s="3" t="s">
        <v>100</v>
      </c>
      <c r="AL12" s="3" t="s">
        <v>75</v>
      </c>
      <c r="AM12" s="3" t="s">
        <v>101</v>
      </c>
      <c r="AN12" s="3" t="s">
        <v>75</v>
      </c>
      <c r="AO12" s="3" t="s">
        <v>100</v>
      </c>
      <c r="AP12" s="3" t="s">
        <v>75</v>
      </c>
      <c r="AS12" s="3" t="s">
        <v>2583</v>
      </c>
      <c r="AT12" s="3" t="s">
        <v>2584</v>
      </c>
      <c r="AU12" s="3" t="s">
        <v>369</v>
      </c>
      <c r="AW12" s="3" t="s">
        <v>234</v>
      </c>
    </row>
    <row r="13" spans="1:50" s="3" customFormat="1" x14ac:dyDescent="0.35">
      <c r="A13" s="3" t="s">
        <v>2776</v>
      </c>
      <c r="B13" s="3" t="s">
        <v>2777</v>
      </c>
      <c r="C13" s="3" t="s">
        <v>2778</v>
      </c>
      <c r="D13" s="3" t="s">
        <v>2779</v>
      </c>
      <c r="E13" s="3">
        <v>6123413358</v>
      </c>
      <c r="F13" s="3" t="s">
        <v>2780</v>
      </c>
      <c r="G13" s="4">
        <v>44137.573252314818</v>
      </c>
      <c r="H13" s="3" t="s">
        <v>48</v>
      </c>
      <c r="I13" s="3" t="s">
        <v>83</v>
      </c>
      <c r="K13" s="3" t="s">
        <v>389</v>
      </c>
      <c r="M13" s="3" t="s">
        <v>50</v>
      </c>
      <c r="O13" s="3" t="s">
        <v>2630</v>
      </c>
      <c r="Q13" s="3" t="s">
        <v>273</v>
      </c>
      <c r="S13" s="3" t="s">
        <v>1016</v>
      </c>
      <c r="T13" s="3" t="s">
        <v>2137</v>
      </c>
      <c r="U13" s="3" t="s">
        <v>345</v>
      </c>
      <c r="W13" s="3" t="s">
        <v>504</v>
      </c>
      <c r="AB13" s="3" t="s">
        <v>48</v>
      </c>
      <c r="AC13" s="3" t="s">
        <v>2781</v>
      </c>
      <c r="AD13" s="3" t="s">
        <v>72</v>
      </c>
      <c r="AE13" s="3" t="s">
        <v>176</v>
      </c>
      <c r="AF13" s="3" t="s">
        <v>2782</v>
      </c>
      <c r="AG13" s="3" t="s">
        <v>146</v>
      </c>
      <c r="AH13" s="3" t="s">
        <v>2783</v>
      </c>
      <c r="AI13" s="3" t="s">
        <v>100</v>
      </c>
      <c r="AJ13" s="3" t="s">
        <v>100</v>
      </c>
      <c r="AK13" s="3" t="s">
        <v>100</v>
      </c>
      <c r="AL13" s="3" t="s">
        <v>100</v>
      </c>
      <c r="AM13" s="3" t="s">
        <v>75</v>
      </c>
      <c r="AN13" s="3" t="s">
        <v>100</v>
      </c>
      <c r="AO13" s="3" t="s">
        <v>100</v>
      </c>
      <c r="AP13" s="3" t="s">
        <v>100</v>
      </c>
      <c r="AQ13" s="3" t="s">
        <v>101</v>
      </c>
      <c r="AS13" s="3" t="s">
        <v>2784</v>
      </c>
      <c r="AT13" s="3" t="s">
        <v>2785</v>
      </c>
      <c r="AW13" s="3" t="s">
        <v>102</v>
      </c>
    </row>
    <row r="14" spans="1:50" s="3" customFormat="1" x14ac:dyDescent="0.35">
      <c r="A14" s="3" t="s">
        <v>1143</v>
      </c>
      <c r="B14" s="3" t="s">
        <v>1144</v>
      </c>
      <c r="C14" s="3" t="s">
        <v>1145</v>
      </c>
      <c r="D14" s="3" t="s">
        <v>1146</v>
      </c>
      <c r="E14" s="3" t="s">
        <v>1147</v>
      </c>
      <c r="F14" s="3" t="s">
        <v>1148</v>
      </c>
      <c r="G14" s="4">
        <v>44144.553599537037</v>
      </c>
      <c r="H14" s="3" t="s">
        <v>61</v>
      </c>
      <c r="I14" s="3" t="s">
        <v>83</v>
      </c>
      <c r="K14" s="3" t="s">
        <v>514</v>
      </c>
      <c r="M14" s="3" t="s">
        <v>109</v>
      </c>
      <c r="O14" s="3" t="s">
        <v>1149</v>
      </c>
      <c r="Q14" s="3" t="s">
        <v>52</v>
      </c>
      <c r="S14" s="3" t="s">
        <v>155</v>
      </c>
      <c r="U14" s="3" t="s">
        <v>380</v>
      </c>
      <c r="W14" s="3" t="s">
        <v>713</v>
      </c>
      <c r="X14" s="3">
        <v>250</v>
      </c>
      <c r="Y14" s="3">
        <v>250</v>
      </c>
      <c r="AA14" s="3" t="s">
        <v>1150</v>
      </c>
      <c r="AB14" s="3" t="s">
        <v>61</v>
      </c>
      <c r="AD14" s="3" t="s">
        <v>193</v>
      </c>
      <c r="AG14" s="3" t="s">
        <v>146</v>
      </c>
      <c r="AH14" s="3" t="s">
        <v>1151</v>
      </c>
      <c r="AI14" s="3" t="s">
        <v>75</v>
      </c>
      <c r="AJ14" s="3" t="s">
        <v>75</v>
      </c>
      <c r="AK14" s="3" t="s">
        <v>75</v>
      </c>
      <c r="AL14" s="3" t="s">
        <v>75</v>
      </c>
      <c r="AM14" s="3" t="s">
        <v>75</v>
      </c>
      <c r="AN14" s="3" t="s">
        <v>101</v>
      </c>
      <c r="AO14" s="3" t="s">
        <v>101</v>
      </c>
      <c r="AP14" s="3" t="s">
        <v>100</v>
      </c>
      <c r="AQ14" s="3" t="s">
        <v>101</v>
      </c>
      <c r="AS14" s="3" t="s">
        <v>1152</v>
      </c>
      <c r="AT14" s="3" t="s">
        <v>1153</v>
      </c>
      <c r="AV14" s="3" t="s">
        <v>164</v>
      </c>
      <c r="AW14" s="3" t="s">
        <v>134</v>
      </c>
      <c r="AX14" s="3" t="s">
        <v>61</v>
      </c>
    </row>
    <row r="15" spans="1:50" s="3" customFormat="1" x14ac:dyDescent="0.35">
      <c r="A15" s="3" t="s">
        <v>579</v>
      </c>
      <c r="F15" s="3" t="s">
        <v>580</v>
      </c>
      <c r="G15" s="4">
        <v>44146.400057870371</v>
      </c>
      <c r="H15" s="3" t="s">
        <v>61</v>
      </c>
      <c r="I15" s="3" t="s">
        <v>83</v>
      </c>
      <c r="K15" s="3" t="s">
        <v>581</v>
      </c>
      <c r="M15" s="3" t="s">
        <v>37</v>
      </c>
      <c r="N15" s="3" t="s">
        <v>582</v>
      </c>
      <c r="O15" s="3" t="s">
        <v>583</v>
      </c>
      <c r="P15" s="3" t="s">
        <v>584</v>
      </c>
      <c r="Q15" s="3" t="s">
        <v>52</v>
      </c>
      <c r="S15" s="3" t="s">
        <v>155</v>
      </c>
      <c r="U15" s="3" t="s">
        <v>585</v>
      </c>
      <c r="W15" s="3" t="s">
        <v>391</v>
      </c>
      <c r="X15" s="3" t="s">
        <v>586</v>
      </c>
      <c r="AA15" s="3" t="s">
        <v>587</v>
      </c>
      <c r="AB15" s="3" t="s">
        <v>61</v>
      </c>
      <c r="AD15" s="3" t="s">
        <v>193</v>
      </c>
      <c r="AF15" s="3" t="s">
        <v>588</v>
      </c>
      <c r="AG15" s="3" t="s">
        <v>73</v>
      </c>
      <c r="AH15" s="3" t="s">
        <v>589</v>
      </c>
      <c r="AI15" s="3" t="s">
        <v>75</v>
      </c>
      <c r="AJ15" s="3" t="s">
        <v>100</v>
      </c>
      <c r="AK15" s="3" t="s">
        <v>75</v>
      </c>
      <c r="AL15" s="3" t="s">
        <v>101</v>
      </c>
      <c r="AM15" s="3" t="s">
        <v>101</v>
      </c>
      <c r="AN15" s="3" t="s">
        <v>101</v>
      </c>
      <c r="AO15" s="3" t="s">
        <v>75</v>
      </c>
      <c r="AP15" s="3" t="s">
        <v>75</v>
      </c>
      <c r="AV15" s="3" t="s">
        <v>219</v>
      </c>
      <c r="AW15" s="3" t="s">
        <v>102</v>
      </c>
      <c r="AX15" s="3" t="s">
        <v>61</v>
      </c>
    </row>
    <row r="16" spans="1:50" s="3" customFormat="1" x14ac:dyDescent="0.35">
      <c r="A16" s="3" t="s">
        <v>3258</v>
      </c>
      <c r="B16" s="3" t="s">
        <v>3259</v>
      </c>
      <c r="C16" s="3" t="s">
        <v>283</v>
      </c>
      <c r="D16" s="3" t="s">
        <v>120</v>
      </c>
      <c r="E16" s="3">
        <v>6123331614</v>
      </c>
      <c r="F16" s="3" t="s">
        <v>3260</v>
      </c>
      <c r="G16" s="4">
        <v>44137.46398148148</v>
      </c>
      <c r="H16" s="3" t="s">
        <v>61</v>
      </c>
      <c r="I16" s="3" t="s">
        <v>83</v>
      </c>
      <c r="K16" s="3" t="s">
        <v>1999</v>
      </c>
      <c r="M16" s="3" t="s">
        <v>85</v>
      </c>
      <c r="O16" s="3" t="s">
        <v>187</v>
      </c>
      <c r="Q16" s="3" t="s">
        <v>273</v>
      </c>
      <c r="S16" s="3" t="s">
        <v>142</v>
      </c>
      <c r="U16" s="3" t="s">
        <v>762</v>
      </c>
      <c r="W16" s="3" t="s">
        <v>215</v>
      </c>
      <c r="X16" s="3">
        <v>15</v>
      </c>
      <c r="Y16" s="3">
        <v>100</v>
      </c>
      <c r="Z16" s="3">
        <v>100</v>
      </c>
      <c r="AA16" s="3" t="s">
        <v>3261</v>
      </c>
      <c r="AB16" s="3" t="s">
        <v>61</v>
      </c>
      <c r="AD16" s="3" t="s">
        <v>72</v>
      </c>
      <c r="AG16" s="3" t="s">
        <v>195</v>
      </c>
      <c r="AI16" s="3" t="s">
        <v>75</v>
      </c>
      <c r="AJ16" s="3" t="s">
        <v>100</v>
      </c>
      <c r="AK16" s="3" t="s">
        <v>75</v>
      </c>
      <c r="AL16" s="3" t="s">
        <v>75</v>
      </c>
      <c r="AM16" s="3" t="s">
        <v>75</v>
      </c>
      <c r="AN16" s="3" t="s">
        <v>76</v>
      </c>
      <c r="AO16" s="3" t="s">
        <v>75</v>
      </c>
      <c r="AP16" s="3" t="s">
        <v>75</v>
      </c>
      <c r="AX16" s="3" t="s">
        <v>61</v>
      </c>
    </row>
    <row r="17" spans="1:50" s="3" customFormat="1" x14ac:dyDescent="0.35">
      <c r="A17" s="3" t="s">
        <v>1191</v>
      </c>
      <c r="B17" s="3" t="s">
        <v>1192</v>
      </c>
      <c r="C17" s="3" t="s">
        <v>1193</v>
      </c>
      <c r="D17" s="3" t="s">
        <v>1194</v>
      </c>
      <c r="E17" s="3">
        <v>2183890108</v>
      </c>
      <c r="F17" s="3" t="s">
        <v>1195</v>
      </c>
      <c r="G17" s="4">
        <v>44144.538252314815</v>
      </c>
      <c r="H17" s="3" t="s">
        <v>61</v>
      </c>
      <c r="I17" s="3" t="s">
        <v>83</v>
      </c>
      <c r="K17" s="3" t="s">
        <v>1196</v>
      </c>
      <c r="M17" s="3" t="s">
        <v>85</v>
      </c>
      <c r="O17" s="3" t="s">
        <v>1197</v>
      </c>
      <c r="Q17" s="3" t="s">
        <v>124</v>
      </c>
      <c r="S17" s="3" t="s">
        <v>1198</v>
      </c>
      <c r="U17" s="3" t="s">
        <v>1199</v>
      </c>
      <c r="W17" s="3" t="s">
        <v>504</v>
      </c>
      <c r="AB17" s="3" t="s">
        <v>61</v>
      </c>
      <c r="AD17" s="3" t="s">
        <v>99</v>
      </c>
      <c r="AG17" s="3" t="s">
        <v>146</v>
      </c>
      <c r="AH17" s="3" t="s">
        <v>1200</v>
      </c>
      <c r="AI17" s="3" t="s">
        <v>75</v>
      </c>
      <c r="AJ17" s="3" t="s">
        <v>100</v>
      </c>
      <c r="AK17" s="3" t="s">
        <v>100</v>
      </c>
      <c r="AL17" s="3" t="s">
        <v>101</v>
      </c>
      <c r="AM17" s="3" t="s">
        <v>75</v>
      </c>
      <c r="AN17" s="3" t="s">
        <v>76</v>
      </c>
      <c r="AO17" s="3" t="s">
        <v>75</v>
      </c>
      <c r="AP17" s="3" t="s">
        <v>76</v>
      </c>
      <c r="AS17" s="3" t="s">
        <v>1201</v>
      </c>
      <c r="AT17" s="3" t="s">
        <v>1202</v>
      </c>
      <c r="AX17" s="3" t="s">
        <v>61</v>
      </c>
    </row>
    <row r="18" spans="1:50" s="3" customFormat="1" x14ac:dyDescent="0.35">
      <c r="A18" s="3" t="s">
        <v>398</v>
      </c>
      <c r="B18" s="3" t="s">
        <v>399</v>
      </c>
      <c r="C18" s="3" t="s">
        <v>400</v>
      </c>
      <c r="D18" s="3" t="s">
        <v>401</v>
      </c>
      <c r="E18" s="3">
        <v>2252168534</v>
      </c>
      <c r="F18" s="3" t="s">
        <v>402</v>
      </c>
      <c r="G18" s="4">
        <v>44148.399537037039</v>
      </c>
      <c r="H18" s="3" t="s">
        <v>48</v>
      </c>
      <c r="I18" s="3" t="s">
        <v>403</v>
      </c>
      <c r="M18" s="3" t="s">
        <v>404</v>
      </c>
      <c r="O18" s="3" t="s">
        <v>405</v>
      </c>
      <c r="Q18" s="3" t="s">
        <v>52</v>
      </c>
      <c r="S18" s="3" t="s">
        <v>112</v>
      </c>
      <c r="T18" s="3" t="s">
        <v>406</v>
      </c>
      <c r="U18" s="3" t="s">
        <v>157</v>
      </c>
      <c r="W18" s="3" t="s">
        <v>68</v>
      </c>
      <c r="X18" s="5">
        <v>7500</v>
      </c>
      <c r="Y18" s="5">
        <v>2000</v>
      </c>
      <c r="AA18" s="3" t="s">
        <v>407</v>
      </c>
      <c r="AB18" s="3" t="s">
        <v>61</v>
      </c>
      <c r="AD18" s="3" t="s">
        <v>72</v>
      </c>
      <c r="AG18" s="3" t="s">
        <v>73</v>
      </c>
      <c r="AI18" s="3" t="s">
        <v>100</v>
      </c>
      <c r="AJ18" s="3" t="s">
        <v>100</v>
      </c>
      <c r="AK18" s="3" t="s">
        <v>75</v>
      </c>
      <c r="AL18" s="3" t="s">
        <v>76</v>
      </c>
      <c r="AM18" s="3" t="s">
        <v>76</v>
      </c>
      <c r="AN18" s="3" t="s">
        <v>75</v>
      </c>
      <c r="AO18" s="3" t="s">
        <v>75</v>
      </c>
      <c r="AP18" s="3" t="s">
        <v>75</v>
      </c>
      <c r="AS18" s="3" t="s">
        <v>408</v>
      </c>
      <c r="AT18" s="3" t="s">
        <v>409</v>
      </c>
      <c r="AW18" s="3" t="s">
        <v>234</v>
      </c>
    </row>
    <row r="19" spans="1:50" s="3" customFormat="1" x14ac:dyDescent="0.35">
      <c r="A19" s="3" t="s">
        <v>1694</v>
      </c>
      <c r="B19" s="3" t="s">
        <v>1566</v>
      </c>
      <c r="C19" s="3" t="s">
        <v>829</v>
      </c>
      <c r="E19" s="3">
        <v>6512754416</v>
      </c>
      <c r="F19" s="3" t="s">
        <v>1695</v>
      </c>
      <c r="G19" s="4">
        <v>44140.680011574077</v>
      </c>
      <c r="H19" s="3" t="s">
        <v>61</v>
      </c>
      <c r="I19" s="3" t="s">
        <v>83</v>
      </c>
      <c r="K19" s="3" t="s">
        <v>780</v>
      </c>
      <c r="M19" s="3" t="s">
        <v>109</v>
      </c>
      <c r="O19" s="3" t="s">
        <v>309</v>
      </c>
      <c r="Q19" s="3" t="s">
        <v>87</v>
      </c>
      <c r="S19" s="3" t="s">
        <v>112</v>
      </c>
      <c r="T19" s="3" t="s">
        <v>1696</v>
      </c>
      <c r="U19" s="3" t="s">
        <v>530</v>
      </c>
      <c r="W19" s="3" t="s">
        <v>19</v>
      </c>
      <c r="Y19" s="3">
        <v>2</v>
      </c>
      <c r="AA19" s="3" t="s">
        <v>1697</v>
      </c>
      <c r="AB19" s="3" t="s">
        <v>61</v>
      </c>
      <c r="AD19" s="3" t="s">
        <v>101</v>
      </c>
      <c r="AG19" s="3" t="s">
        <v>146</v>
      </c>
      <c r="AI19" s="3" t="s">
        <v>75</v>
      </c>
      <c r="AJ19" s="3" t="s">
        <v>75</v>
      </c>
      <c r="AK19" s="3" t="s">
        <v>75</v>
      </c>
      <c r="AL19" s="3" t="s">
        <v>76</v>
      </c>
      <c r="AM19" s="3" t="s">
        <v>75</v>
      </c>
      <c r="AN19" s="3" t="s">
        <v>100</v>
      </c>
      <c r="AO19" s="3" t="s">
        <v>100</v>
      </c>
      <c r="AP19" s="3" t="s">
        <v>76</v>
      </c>
      <c r="AS19" s="3" t="s">
        <v>1698</v>
      </c>
      <c r="AT19" s="3" t="s">
        <v>1699</v>
      </c>
      <c r="AU19" s="3" t="s">
        <v>1700</v>
      </c>
      <c r="AW19" s="3" t="s">
        <v>102</v>
      </c>
      <c r="AX19" s="3" t="s">
        <v>48</v>
      </c>
    </row>
    <row r="20" spans="1:50" s="3" customFormat="1" x14ac:dyDescent="0.35">
      <c r="A20" s="3" t="s">
        <v>768</v>
      </c>
      <c r="B20" s="3" t="s">
        <v>769</v>
      </c>
      <c r="C20" s="3" t="s">
        <v>770</v>
      </c>
      <c r="D20" s="3" t="s">
        <v>771</v>
      </c>
      <c r="E20" s="3">
        <v>3203932115</v>
      </c>
      <c r="F20" s="3" t="s">
        <v>772</v>
      </c>
      <c r="G20" s="4">
        <v>44145.394965277781</v>
      </c>
      <c r="H20" s="3" t="s">
        <v>61</v>
      </c>
      <c r="I20" s="3" t="s">
        <v>83</v>
      </c>
      <c r="K20" s="3" t="s">
        <v>773</v>
      </c>
      <c r="M20" s="3" t="s">
        <v>63</v>
      </c>
      <c r="O20" s="3" t="s">
        <v>37</v>
      </c>
      <c r="P20" s="3" t="s">
        <v>774</v>
      </c>
      <c r="Q20" s="3" t="s">
        <v>124</v>
      </c>
      <c r="S20" s="3" t="s">
        <v>112</v>
      </c>
      <c r="AG20" s="3" t="s">
        <v>73</v>
      </c>
      <c r="AS20" s="3" t="s">
        <v>775</v>
      </c>
      <c r="AX20" s="3" t="s">
        <v>61</v>
      </c>
    </row>
    <row r="21" spans="1:50" s="3" customFormat="1" x14ac:dyDescent="0.35">
      <c r="A21" s="3" t="s">
        <v>3012</v>
      </c>
      <c r="B21" s="3" t="s">
        <v>1625</v>
      </c>
      <c r="C21" s="3" t="s">
        <v>3013</v>
      </c>
      <c r="D21" s="3" t="s">
        <v>3014</v>
      </c>
      <c r="E21" s="3">
        <v>7632625105</v>
      </c>
      <c r="F21" s="3" t="s">
        <v>3015</v>
      </c>
      <c r="G21" s="4">
        <v>44137.507164351853</v>
      </c>
      <c r="H21" s="3" t="s">
        <v>61</v>
      </c>
      <c r="I21" s="3" t="s">
        <v>83</v>
      </c>
      <c r="K21" s="3" t="s">
        <v>3016</v>
      </c>
      <c r="M21" s="3" t="s">
        <v>85</v>
      </c>
      <c r="O21" s="3" t="s">
        <v>187</v>
      </c>
      <c r="Q21" s="3" t="s">
        <v>124</v>
      </c>
      <c r="S21" s="3" t="s">
        <v>1570</v>
      </c>
      <c r="U21" s="3" t="s">
        <v>3017</v>
      </c>
      <c r="W21" s="3" t="s">
        <v>68</v>
      </c>
      <c r="X21" s="3" t="s">
        <v>3018</v>
      </c>
      <c r="Y21" s="3" t="s">
        <v>3019</v>
      </c>
      <c r="AA21" s="3" t="s">
        <v>3020</v>
      </c>
      <c r="AB21" s="3" t="s">
        <v>61</v>
      </c>
      <c r="AD21" s="3" t="s">
        <v>72</v>
      </c>
      <c r="AF21" s="3" t="s">
        <v>3021</v>
      </c>
      <c r="AG21" s="3" t="s">
        <v>146</v>
      </c>
      <c r="AH21" s="3" t="s">
        <v>3022</v>
      </c>
      <c r="AI21" s="3" t="s">
        <v>76</v>
      </c>
      <c r="AJ21" s="3" t="s">
        <v>75</v>
      </c>
      <c r="AK21" s="3" t="s">
        <v>75</v>
      </c>
      <c r="AL21" s="3" t="s">
        <v>75</v>
      </c>
      <c r="AM21" s="3" t="s">
        <v>75</v>
      </c>
      <c r="AN21" s="3" t="s">
        <v>75</v>
      </c>
      <c r="AO21" s="3" t="s">
        <v>75</v>
      </c>
      <c r="AP21" s="3" t="s">
        <v>75</v>
      </c>
      <c r="AS21" s="3" t="s">
        <v>3023</v>
      </c>
      <c r="AT21" s="3" t="s">
        <v>3024</v>
      </c>
      <c r="AV21" s="3" t="s">
        <v>219</v>
      </c>
      <c r="AW21" s="3" t="s">
        <v>102</v>
      </c>
      <c r="AX21" s="3" t="s">
        <v>48</v>
      </c>
    </row>
    <row r="22" spans="1:50" s="3" customFormat="1" x14ac:dyDescent="0.35">
      <c r="A22" s="3" t="s">
        <v>1419</v>
      </c>
      <c r="B22" s="3" t="s">
        <v>1420</v>
      </c>
      <c r="C22" s="3" t="s">
        <v>1421</v>
      </c>
      <c r="D22" s="3" t="s">
        <v>1422</v>
      </c>
      <c r="E22" s="3">
        <v>2182592962</v>
      </c>
      <c r="F22" s="3" t="s">
        <v>1423</v>
      </c>
      <c r="G22" s="4">
        <v>44144.50640046296</v>
      </c>
      <c r="H22" s="3" t="s">
        <v>61</v>
      </c>
      <c r="I22" s="3" t="s">
        <v>83</v>
      </c>
      <c r="K22" s="3" t="s">
        <v>112</v>
      </c>
      <c r="M22" s="3" t="s">
        <v>37</v>
      </c>
      <c r="O22" s="3" t="s">
        <v>37</v>
      </c>
      <c r="Q22" s="3" t="s">
        <v>124</v>
      </c>
      <c r="S22" s="3" t="s">
        <v>463</v>
      </c>
      <c r="T22" s="3" t="s">
        <v>1424</v>
      </c>
      <c r="U22" s="3" t="s">
        <v>331</v>
      </c>
      <c r="W22" s="3" t="s">
        <v>55</v>
      </c>
      <c r="X22" s="3" t="s">
        <v>1425</v>
      </c>
      <c r="Y22" s="3" t="s">
        <v>1425</v>
      </c>
      <c r="Z22" s="3" t="s">
        <v>1426</v>
      </c>
      <c r="AA22" s="3" t="s">
        <v>1427</v>
      </c>
      <c r="AB22" s="3" t="s">
        <v>61</v>
      </c>
      <c r="AD22" s="3" t="s">
        <v>193</v>
      </c>
      <c r="AF22" s="3" t="s">
        <v>1428</v>
      </c>
      <c r="AH22" s="3" t="s">
        <v>369</v>
      </c>
      <c r="AI22" s="3" t="s">
        <v>100</v>
      </c>
      <c r="AJ22" s="3" t="s">
        <v>100</v>
      </c>
      <c r="AK22" s="3" t="s">
        <v>100</v>
      </c>
      <c r="AN22" s="3" t="s">
        <v>100</v>
      </c>
      <c r="AO22" s="3" t="s">
        <v>100</v>
      </c>
      <c r="AP22" s="3" t="s">
        <v>100</v>
      </c>
      <c r="AS22" s="3" t="s">
        <v>1429</v>
      </c>
      <c r="AT22" s="3" t="s">
        <v>1430</v>
      </c>
      <c r="AV22" s="3" t="s">
        <v>1431</v>
      </c>
      <c r="AW22" s="3" t="s">
        <v>234</v>
      </c>
      <c r="AX22" s="3" t="s">
        <v>48</v>
      </c>
    </row>
    <row r="23" spans="1:50" s="3" customFormat="1" x14ac:dyDescent="0.35">
      <c r="A23" s="3" t="s">
        <v>147</v>
      </c>
      <c r="B23" s="3" t="s">
        <v>148</v>
      </c>
      <c r="C23" s="3" t="s">
        <v>149</v>
      </c>
      <c r="D23" s="3" t="s">
        <v>150</v>
      </c>
      <c r="E23" s="3">
        <v>5073044007</v>
      </c>
      <c r="F23" s="3" t="s">
        <v>151</v>
      </c>
      <c r="G23" s="4">
        <v>44153.69122685185</v>
      </c>
      <c r="H23" s="3" t="s">
        <v>61</v>
      </c>
      <c r="I23" s="3" t="s">
        <v>83</v>
      </c>
      <c r="K23" s="3" t="s">
        <v>152</v>
      </c>
      <c r="M23" s="3" t="s">
        <v>109</v>
      </c>
      <c r="O23" s="3" t="s">
        <v>153</v>
      </c>
      <c r="Q23" s="3" t="s">
        <v>154</v>
      </c>
      <c r="S23" s="3" t="s">
        <v>155</v>
      </c>
      <c r="T23" s="3" t="s">
        <v>156</v>
      </c>
      <c r="U23" s="3" t="s">
        <v>157</v>
      </c>
      <c r="W23" s="3" t="s">
        <v>158</v>
      </c>
      <c r="Z23" s="3" t="s">
        <v>159</v>
      </c>
      <c r="AA23" s="3" t="s">
        <v>160</v>
      </c>
      <c r="AB23" s="3" t="s">
        <v>61</v>
      </c>
      <c r="AD23" s="3" t="s">
        <v>72</v>
      </c>
      <c r="AF23" s="3" t="s">
        <v>161</v>
      </c>
      <c r="AG23" s="3" t="s">
        <v>146</v>
      </c>
      <c r="AI23" s="3" t="s">
        <v>75</v>
      </c>
      <c r="AJ23" s="3" t="s">
        <v>75</v>
      </c>
      <c r="AK23" s="3" t="s">
        <v>75</v>
      </c>
      <c r="AL23" s="3" t="s">
        <v>75</v>
      </c>
      <c r="AM23" s="3" t="s">
        <v>101</v>
      </c>
      <c r="AN23" s="3" t="s">
        <v>101</v>
      </c>
      <c r="AO23" s="3" t="s">
        <v>101</v>
      </c>
      <c r="AP23" s="3" t="s">
        <v>75</v>
      </c>
      <c r="AS23" s="3" t="s">
        <v>162</v>
      </c>
      <c r="AT23" s="3" t="s">
        <v>163</v>
      </c>
      <c r="AV23" s="3" t="s">
        <v>164</v>
      </c>
      <c r="AW23" s="3" t="s">
        <v>165</v>
      </c>
      <c r="AX23" s="3" t="s">
        <v>48</v>
      </c>
    </row>
    <row r="24" spans="1:50" s="3" customFormat="1" x14ac:dyDescent="0.35">
      <c r="A24" s="3" t="s">
        <v>2272</v>
      </c>
      <c r="B24" s="3" t="s">
        <v>2273</v>
      </c>
      <c r="C24" s="3" t="s">
        <v>2274</v>
      </c>
      <c r="D24" s="3" t="s">
        <v>2275</v>
      </c>
      <c r="E24" s="3">
        <v>6513438225</v>
      </c>
      <c r="F24" s="3" t="s">
        <v>2276</v>
      </c>
      <c r="G24" s="4">
        <v>44138.429398148146</v>
      </c>
      <c r="H24" s="3" t="s">
        <v>61</v>
      </c>
      <c r="I24" s="3" t="s">
        <v>83</v>
      </c>
      <c r="K24" s="3" t="s">
        <v>271</v>
      </c>
      <c r="M24" s="3" t="s">
        <v>50</v>
      </c>
      <c r="O24" s="3" t="s">
        <v>875</v>
      </c>
      <c r="Q24" s="3" t="s">
        <v>273</v>
      </c>
      <c r="S24" s="3" t="s">
        <v>2277</v>
      </c>
      <c r="T24" s="3" t="s">
        <v>2278</v>
      </c>
      <c r="U24" s="3" t="s">
        <v>748</v>
      </c>
      <c r="W24" s="3" t="s">
        <v>713</v>
      </c>
      <c r="AB24" s="3" t="s">
        <v>61</v>
      </c>
      <c r="AD24" s="3" t="s">
        <v>99</v>
      </c>
      <c r="AF24" s="3" t="s">
        <v>2279</v>
      </c>
      <c r="AG24" s="3" t="s">
        <v>146</v>
      </c>
      <c r="AI24" s="3" t="s">
        <v>75</v>
      </c>
      <c r="AJ24" s="3" t="s">
        <v>75</v>
      </c>
      <c r="AK24" s="3" t="s">
        <v>76</v>
      </c>
      <c r="AL24" s="3" t="s">
        <v>76</v>
      </c>
      <c r="AM24" s="3" t="s">
        <v>101</v>
      </c>
      <c r="AN24" s="3" t="s">
        <v>75</v>
      </c>
      <c r="AO24" s="3" t="s">
        <v>75</v>
      </c>
      <c r="AP24" s="3" t="s">
        <v>76</v>
      </c>
      <c r="AX24" s="3" t="s">
        <v>61</v>
      </c>
    </row>
    <row r="25" spans="1:50" s="3" customFormat="1" x14ac:dyDescent="0.35">
      <c r="A25" s="3" t="s">
        <v>426</v>
      </c>
      <c r="B25" s="3" t="s">
        <v>427</v>
      </c>
      <c r="C25" s="3" t="s">
        <v>428</v>
      </c>
      <c r="D25" s="3" t="s">
        <v>429</v>
      </c>
      <c r="E25" s="3">
        <v>6517552581</v>
      </c>
      <c r="F25" s="3" t="s">
        <v>430</v>
      </c>
      <c r="G25" s="4">
        <v>44147.453090277777</v>
      </c>
      <c r="H25" s="3" t="s">
        <v>61</v>
      </c>
      <c r="I25" s="3" t="s">
        <v>83</v>
      </c>
      <c r="K25" s="3" t="s">
        <v>271</v>
      </c>
      <c r="M25" s="3" t="s">
        <v>50</v>
      </c>
      <c r="O25" s="3" t="s">
        <v>431</v>
      </c>
      <c r="Q25" s="3" t="s">
        <v>273</v>
      </c>
      <c r="S25" s="3" t="s">
        <v>432</v>
      </c>
      <c r="AG25" s="3" t="s">
        <v>146</v>
      </c>
      <c r="AH25" s="3" t="s">
        <v>433</v>
      </c>
      <c r="AS25" s="3" t="s">
        <v>434</v>
      </c>
      <c r="AV25" s="3" t="s">
        <v>291</v>
      </c>
      <c r="AW25" s="3" t="s">
        <v>165</v>
      </c>
      <c r="AX25" s="3" t="s">
        <v>48</v>
      </c>
    </row>
    <row r="26" spans="1:50" s="3" customFormat="1" x14ac:dyDescent="0.35">
      <c r="A26" s="3" t="s">
        <v>2650</v>
      </c>
      <c r="B26" s="3" t="s">
        <v>1492</v>
      </c>
      <c r="C26" s="3" t="s">
        <v>2651</v>
      </c>
      <c r="D26" s="3" t="s">
        <v>2652</v>
      </c>
      <c r="E26" s="3">
        <v>2188558165</v>
      </c>
      <c r="F26" s="3" t="s">
        <v>2653</v>
      </c>
      <c r="G26" s="4">
        <v>44137.614282407405</v>
      </c>
      <c r="H26" s="3" t="s">
        <v>48</v>
      </c>
      <c r="I26" s="3" t="s">
        <v>83</v>
      </c>
      <c r="K26" s="3" t="s">
        <v>550</v>
      </c>
      <c r="M26" s="3" t="s">
        <v>85</v>
      </c>
      <c r="O26" s="3" t="s">
        <v>405</v>
      </c>
      <c r="Q26" s="3" t="s">
        <v>124</v>
      </c>
      <c r="S26" s="3" t="s">
        <v>155</v>
      </c>
      <c r="U26" s="3" t="s">
        <v>143</v>
      </c>
      <c r="W26" s="3" t="s">
        <v>245</v>
      </c>
      <c r="Y26" s="3">
        <v>10</v>
      </c>
      <c r="AB26" s="3" t="s">
        <v>61</v>
      </c>
      <c r="AD26" s="3" t="s">
        <v>72</v>
      </c>
      <c r="AG26" s="3" t="s">
        <v>146</v>
      </c>
      <c r="AI26" s="3" t="s">
        <v>75</v>
      </c>
      <c r="AJ26" s="3" t="s">
        <v>75</v>
      </c>
      <c r="AK26" s="3" t="s">
        <v>75</v>
      </c>
      <c r="AL26" s="3" t="s">
        <v>75</v>
      </c>
      <c r="AM26" s="3" t="s">
        <v>75</v>
      </c>
      <c r="AN26" s="3" t="s">
        <v>101</v>
      </c>
      <c r="AO26" s="3" t="s">
        <v>75</v>
      </c>
      <c r="AP26" s="3" t="s">
        <v>76</v>
      </c>
    </row>
    <row r="27" spans="1:50" s="3" customFormat="1" x14ac:dyDescent="0.35">
      <c r="A27" s="3" t="s">
        <v>3127</v>
      </c>
      <c r="B27" s="3" t="s">
        <v>1635</v>
      </c>
      <c r="C27" s="3" t="s">
        <v>3128</v>
      </c>
      <c r="D27" s="3" t="s">
        <v>3129</v>
      </c>
      <c r="E27" s="3" t="s">
        <v>3130</v>
      </c>
      <c r="F27" s="3" t="s">
        <v>3131</v>
      </c>
      <c r="G27" s="4">
        <v>44137.480729166666</v>
      </c>
      <c r="H27" s="3" t="s">
        <v>61</v>
      </c>
      <c r="I27" s="3" t="s">
        <v>83</v>
      </c>
      <c r="K27" s="3" t="s">
        <v>209</v>
      </c>
      <c r="M27" s="3" t="s">
        <v>85</v>
      </c>
      <c r="O27" s="3" t="s">
        <v>3132</v>
      </c>
      <c r="Q27" s="3" t="s">
        <v>124</v>
      </c>
      <c r="S27" s="3" t="s">
        <v>357</v>
      </c>
      <c r="U27" s="3" t="s">
        <v>762</v>
      </c>
      <c r="W27" s="3" t="s">
        <v>19</v>
      </c>
      <c r="Y27" s="3">
        <v>80</v>
      </c>
      <c r="AA27" s="3" t="s">
        <v>3133</v>
      </c>
      <c r="AB27" s="3" t="s">
        <v>61</v>
      </c>
      <c r="AD27" s="3" t="s">
        <v>72</v>
      </c>
      <c r="AG27" s="3" t="s">
        <v>73</v>
      </c>
      <c r="AH27" s="3" t="s">
        <v>3134</v>
      </c>
      <c r="AI27" s="3" t="s">
        <v>75</v>
      </c>
      <c r="AJ27" s="3" t="s">
        <v>75</v>
      </c>
      <c r="AK27" s="3" t="s">
        <v>76</v>
      </c>
      <c r="AL27" s="3" t="s">
        <v>76</v>
      </c>
      <c r="AM27" s="3" t="s">
        <v>76</v>
      </c>
      <c r="AN27" s="3" t="s">
        <v>75</v>
      </c>
      <c r="AO27" s="3" t="s">
        <v>75</v>
      </c>
      <c r="AP27" s="3" t="s">
        <v>76</v>
      </c>
      <c r="AQ27" s="3" t="s">
        <v>101</v>
      </c>
      <c r="AS27" s="3" t="s">
        <v>3135</v>
      </c>
      <c r="AX27" s="3" t="s">
        <v>61</v>
      </c>
    </row>
    <row r="28" spans="1:50" s="3" customFormat="1" x14ac:dyDescent="0.35">
      <c r="A28" s="3" t="s">
        <v>1019</v>
      </c>
      <c r="B28" s="3" t="s">
        <v>1020</v>
      </c>
      <c r="C28" s="3" t="s">
        <v>1021</v>
      </c>
      <c r="D28" s="3" t="s">
        <v>1022</v>
      </c>
      <c r="E28" s="3" t="s">
        <v>1023</v>
      </c>
      <c r="F28" s="3" t="s">
        <v>1024</v>
      </c>
      <c r="G28" s="4">
        <v>44144.625717592593</v>
      </c>
      <c r="H28" s="3" t="s">
        <v>61</v>
      </c>
      <c r="I28" s="3" t="s">
        <v>83</v>
      </c>
      <c r="K28" s="3" t="s">
        <v>1025</v>
      </c>
      <c r="M28" s="3" t="s">
        <v>85</v>
      </c>
      <c r="O28" s="3" t="s">
        <v>187</v>
      </c>
      <c r="Q28" s="3" t="s">
        <v>124</v>
      </c>
      <c r="S28" s="3" t="s">
        <v>88</v>
      </c>
      <c r="U28" s="3" t="s">
        <v>695</v>
      </c>
      <c r="W28" s="3" t="s">
        <v>18</v>
      </c>
      <c r="X28" s="3" t="s">
        <v>1026</v>
      </c>
      <c r="AA28" s="3" t="s">
        <v>1027</v>
      </c>
      <c r="AB28" s="3" t="s">
        <v>61</v>
      </c>
      <c r="AD28" s="3" t="s">
        <v>176</v>
      </c>
      <c r="AG28" s="3" t="s">
        <v>73</v>
      </c>
      <c r="AI28" s="3" t="s">
        <v>76</v>
      </c>
      <c r="AJ28" s="3" t="s">
        <v>75</v>
      </c>
      <c r="AK28" s="3" t="s">
        <v>75</v>
      </c>
      <c r="AL28" s="3" t="s">
        <v>100</v>
      </c>
      <c r="AM28" s="3" t="s">
        <v>76</v>
      </c>
      <c r="AN28" s="3" t="s">
        <v>100</v>
      </c>
      <c r="AO28" s="3" t="s">
        <v>100</v>
      </c>
      <c r="AP28" s="3" t="s">
        <v>75</v>
      </c>
      <c r="AS28" s="3" t="s">
        <v>1028</v>
      </c>
      <c r="AT28" s="3" t="s">
        <v>1029</v>
      </c>
      <c r="AX28" s="3" t="s">
        <v>61</v>
      </c>
    </row>
    <row r="29" spans="1:50" s="3" customFormat="1" x14ac:dyDescent="0.35">
      <c r="A29" s="3" t="s">
        <v>914</v>
      </c>
      <c r="B29" s="3" t="s">
        <v>915</v>
      </c>
      <c r="C29" s="3" t="s">
        <v>916</v>
      </c>
      <c r="D29" s="3" t="s">
        <v>917</v>
      </c>
      <c r="E29" s="3" t="s">
        <v>918</v>
      </c>
      <c r="F29" s="3" t="s">
        <v>919</v>
      </c>
      <c r="G29" s="4">
        <v>44144.680949074071</v>
      </c>
      <c r="H29" s="3" t="s">
        <v>61</v>
      </c>
      <c r="I29" s="3" t="s">
        <v>83</v>
      </c>
      <c r="K29" s="3" t="s">
        <v>308</v>
      </c>
      <c r="M29" s="3" t="s">
        <v>109</v>
      </c>
      <c r="O29" s="3" t="s">
        <v>37</v>
      </c>
      <c r="P29" s="3" t="s">
        <v>920</v>
      </c>
      <c r="Q29" s="3" t="s">
        <v>124</v>
      </c>
      <c r="S29" s="3" t="s">
        <v>921</v>
      </c>
      <c r="T29" s="3" t="s">
        <v>922</v>
      </c>
      <c r="U29" s="3" t="s">
        <v>923</v>
      </c>
      <c r="V29" s="3" t="s">
        <v>924</v>
      </c>
      <c r="AG29" s="3" t="s">
        <v>195</v>
      </c>
      <c r="AH29" s="3" t="s">
        <v>925</v>
      </c>
      <c r="AS29" s="3" t="s">
        <v>926</v>
      </c>
      <c r="AT29" s="3" t="s">
        <v>927</v>
      </c>
      <c r="AU29" s="3" t="s">
        <v>928</v>
      </c>
      <c r="AX29" s="3" t="s">
        <v>61</v>
      </c>
    </row>
    <row r="30" spans="1:50" s="3" customFormat="1" x14ac:dyDescent="0.35">
      <c r="A30" s="3" t="s">
        <v>3052</v>
      </c>
      <c r="B30" s="3" t="s">
        <v>3053</v>
      </c>
      <c r="C30" s="3" t="s">
        <v>3054</v>
      </c>
      <c r="D30" s="3" t="s">
        <v>3055</v>
      </c>
      <c r="E30" s="3">
        <v>5079562771</v>
      </c>
      <c r="F30" s="3" t="s">
        <v>3056</v>
      </c>
      <c r="G30" s="4">
        <v>44137.5003125</v>
      </c>
      <c r="H30" s="3" t="s">
        <v>61</v>
      </c>
      <c r="I30" s="3" t="s">
        <v>83</v>
      </c>
      <c r="K30" s="3" t="s">
        <v>3057</v>
      </c>
      <c r="M30" s="3" t="s">
        <v>85</v>
      </c>
      <c r="O30" s="3" t="s">
        <v>2337</v>
      </c>
      <c r="Q30" s="3" t="s">
        <v>124</v>
      </c>
      <c r="S30" s="3" t="s">
        <v>3058</v>
      </c>
      <c r="T30" s="3" t="s">
        <v>3059</v>
      </c>
      <c r="U30" s="3" t="s">
        <v>695</v>
      </c>
      <c r="W30" s="3" t="s">
        <v>68</v>
      </c>
      <c r="X30" s="3" t="s">
        <v>3060</v>
      </c>
      <c r="Y30" s="3" t="s">
        <v>3061</v>
      </c>
      <c r="AA30" s="3" t="s">
        <v>3062</v>
      </c>
      <c r="AB30" s="3" t="s">
        <v>61</v>
      </c>
      <c r="AD30" s="3" t="s">
        <v>193</v>
      </c>
      <c r="AF30" s="3" t="s">
        <v>3063</v>
      </c>
      <c r="AG30" s="3" t="s">
        <v>146</v>
      </c>
      <c r="AH30" s="3" t="s">
        <v>3064</v>
      </c>
      <c r="AI30" s="3" t="s">
        <v>100</v>
      </c>
      <c r="AJ30" s="3" t="s">
        <v>100</v>
      </c>
      <c r="AK30" s="3" t="s">
        <v>100</v>
      </c>
      <c r="AL30" s="3" t="s">
        <v>100</v>
      </c>
      <c r="AM30" s="3" t="s">
        <v>75</v>
      </c>
      <c r="AN30" s="3" t="s">
        <v>76</v>
      </c>
      <c r="AO30" s="3" t="s">
        <v>100</v>
      </c>
      <c r="AP30" s="3" t="s">
        <v>100</v>
      </c>
      <c r="AS30" s="3" t="s">
        <v>3065</v>
      </c>
      <c r="AT30" s="3" t="s">
        <v>3066</v>
      </c>
    </row>
    <row r="31" spans="1:50" s="3" customFormat="1" x14ac:dyDescent="0.35">
      <c r="A31" s="3" t="s">
        <v>3080</v>
      </c>
      <c r="B31" s="3" t="s">
        <v>3081</v>
      </c>
      <c r="C31" s="3" t="s">
        <v>500</v>
      </c>
      <c r="D31" s="3" t="s">
        <v>306</v>
      </c>
      <c r="E31" s="3">
        <v>5072632804</v>
      </c>
      <c r="F31" s="3" t="s">
        <v>3082</v>
      </c>
      <c r="G31" s="4">
        <v>44137.493611111109</v>
      </c>
      <c r="H31" s="3" t="s">
        <v>61</v>
      </c>
      <c r="I31" s="3" t="s">
        <v>83</v>
      </c>
      <c r="K31" s="3" t="s">
        <v>1495</v>
      </c>
      <c r="M31" s="3" t="s">
        <v>109</v>
      </c>
      <c r="O31" s="3" t="s">
        <v>3083</v>
      </c>
      <c r="Q31" s="3" t="s">
        <v>124</v>
      </c>
      <c r="S31" s="3" t="s">
        <v>298</v>
      </c>
      <c r="T31" s="3" t="s">
        <v>3084</v>
      </c>
      <c r="U31" s="3" t="s">
        <v>157</v>
      </c>
      <c r="W31" s="3" t="s">
        <v>68</v>
      </c>
      <c r="Y31" s="3">
        <v>10</v>
      </c>
      <c r="AA31" s="3" t="s">
        <v>145</v>
      </c>
      <c r="AB31" s="3" t="s">
        <v>61</v>
      </c>
      <c r="AD31" s="3" t="s">
        <v>193</v>
      </c>
      <c r="AG31" s="3" t="s">
        <v>195</v>
      </c>
      <c r="AI31" s="3" t="s">
        <v>75</v>
      </c>
      <c r="AJ31" s="3" t="s">
        <v>100</v>
      </c>
      <c r="AK31" s="3" t="s">
        <v>75</v>
      </c>
      <c r="AL31" s="3" t="s">
        <v>101</v>
      </c>
      <c r="AM31" s="3" t="s">
        <v>75</v>
      </c>
      <c r="AN31" s="3" t="s">
        <v>76</v>
      </c>
      <c r="AO31" s="3" t="s">
        <v>75</v>
      </c>
      <c r="AP31" s="3" t="s">
        <v>75</v>
      </c>
      <c r="AS31" s="3" t="s">
        <v>3085</v>
      </c>
      <c r="AT31" s="3" t="s">
        <v>3086</v>
      </c>
      <c r="AX31" s="3" t="s">
        <v>61</v>
      </c>
    </row>
    <row r="32" spans="1:50" s="3" customFormat="1" x14ac:dyDescent="0.35">
      <c r="A32" s="3" t="s">
        <v>2736</v>
      </c>
      <c r="B32" s="3" t="s">
        <v>975</v>
      </c>
      <c r="C32" s="3" t="s">
        <v>2737</v>
      </c>
      <c r="D32" s="3" t="s">
        <v>2738</v>
      </c>
      <c r="F32" s="3" t="s">
        <v>2739</v>
      </c>
      <c r="G32" s="4">
        <v>44137.583194444444</v>
      </c>
      <c r="H32" s="3" t="s">
        <v>48</v>
      </c>
      <c r="I32" s="3" t="s">
        <v>2740</v>
      </c>
      <c r="M32" s="3" t="s">
        <v>1936</v>
      </c>
      <c r="O32" s="3" t="s">
        <v>2741</v>
      </c>
      <c r="P32" s="3" t="s">
        <v>2742</v>
      </c>
      <c r="Q32" s="3" t="s">
        <v>273</v>
      </c>
      <c r="S32" s="3" t="s">
        <v>1208</v>
      </c>
      <c r="U32" s="3" t="s">
        <v>706</v>
      </c>
      <c r="W32" s="3" t="s">
        <v>391</v>
      </c>
      <c r="AB32" s="3" t="s">
        <v>61</v>
      </c>
      <c r="AD32" s="3" t="s">
        <v>176</v>
      </c>
      <c r="AF32" s="3" t="s">
        <v>1331</v>
      </c>
      <c r="AG32" s="3" t="s">
        <v>146</v>
      </c>
      <c r="AI32" s="3" t="s">
        <v>75</v>
      </c>
      <c r="AJ32" s="3" t="s">
        <v>76</v>
      </c>
      <c r="AK32" s="3" t="s">
        <v>100</v>
      </c>
      <c r="AL32" s="3" t="s">
        <v>76</v>
      </c>
      <c r="AM32" s="3" t="s">
        <v>76</v>
      </c>
      <c r="AN32" s="3" t="s">
        <v>76</v>
      </c>
      <c r="AO32" s="3" t="s">
        <v>76</v>
      </c>
      <c r="AP32" s="3" t="s">
        <v>76</v>
      </c>
      <c r="AQ32" s="3" t="s">
        <v>76</v>
      </c>
    </row>
    <row r="33" spans="1:50" s="3" customFormat="1" x14ac:dyDescent="0.35">
      <c r="A33" s="3" t="s">
        <v>2690</v>
      </c>
      <c r="B33" s="3" t="s">
        <v>2426</v>
      </c>
      <c r="C33" s="3" t="s">
        <v>2691</v>
      </c>
      <c r="D33" s="3" t="s">
        <v>2692</v>
      </c>
      <c r="E33" s="3">
        <v>2183354284</v>
      </c>
      <c r="F33" s="3" t="s">
        <v>2693</v>
      </c>
      <c r="G33" s="4">
        <v>44137.599548611113</v>
      </c>
      <c r="H33" s="3" t="s">
        <v>48</v>
      </c>
      <c r="I33" s="3" t="s">
        <v>83</v>
      </c>
      <c r="K33" s="3" t="s">
        <v>2694</v>
      </c>
      <c r="M33" s="3" t="s">
        <v>85</v>
      </c>
      <c r="O33" s="3" t="s">
        <v>2695</v>
      </c>
      <c r="Q33" s="3" t="s">
        <v>124</v>
      </c>
      <c r="S33" s="3" t="s">
        <v>463</v>
      </c>
      <c r="T33" s="3" t="s">
        <v>2696</v>
      </c>
      <c r="U33" s="3" t="s">
        <v>331</v>
      </c>
      <c r="W33" s="3" t="s">
        <v>158</v>
      </c>
      <c r="Z33" s="3">
        <v>20</v>
      </c>
      <c r="AA33" s="3" t="s">
        <v>2697</v>
      </c>
      <c r="AB33" s="3" t="s">
        <v>61</v>
      </c>
      <c r="AD33" s="3" t="s">
        <v>193</v>
      </c>
      <c r="AG33" s="3" t="s">
        <v>146</v>
      </c>
      <c r="AH33" s="3" t="s">
        <v>2698</v>
      </c>
      <c r="AI33" s="3" t="s">
        <v>100</v>
      </c>
      <c r="AJ33" s="3" t="s">
        <v>75</v>
      </c>
      <c r="AK33" s="3" t="s">
        <v>75</v>
      </c>
      <c r="AL33" s="3" t="s">
        <v>101</v>
      </c>
      <c r="AM33" s="3" t="s">
        <v>101</v>
      </c>
      <c r="AN33" s="3" t="s">
        <v>75</v>
      </c>
      <c r="AO33" s="3" t="s">
        <v>75</v>
      </c>
      <c r="AP33" s="3" t="s">
        <v>76</v>
      </c>
      <c r="AV33" s="3" t="s">
        <v>397</v>
      </c>
      <c r="AW33" s="3" t="s">
        <v>234</v>
      </c>
    </row>
    <row r="34" spans="1:50" s="3" customFormat="1" x14ac:dyDescent="0.35">
      <c r="A34" s="3" t="s">
        <v>385</v>
      </c>
      <c r="B34" s="3" t="s">
        <v>205</v>
      </c>
      <c r="C34" s="3" t="s">
        <v>386</v>
      </c>
      <c r="D34" s="3" t="s">
        <v>387</v>
      </c>
      <c r="E34" s="3">
        <v>6123760619</v>
      </c>
      <c r="F34" s="3" t="s">
        <v>388</v>
      </c>
      <c r="G34" s="4">
        <v>44148.464259259257</v>
      </c>
      <c r="H34" s="3" t="s">
        <v>61</v>
      </c>
      <c r="I34" s="3" t="s">
        <v>83</v>
      </c>
      <c r="K34" s="3" t="s">
        <v>389</v>
      </c>
      <c r="M34" s="3" t="s">
        <v>50</v>
      </c>
      <c r="O34" s="3" t="s">
        <v>342</v>
      </c>
      <c r="Q34" s="3" t="s">
        <v>273</v>
      </c>
      <c r="S34" s="3" t="s">
        <v>390</v>
      </c>
      <c r="U34" s="3" t="s">
        <v>310</v>
      </c>
      <c r="W34" s="3" t="s">
        <v>391</v>
      </c>
      <c r="X34" s="3">
        <v>6</v>
      </c>
      <c r="AA34" s="3" t="s">
        <v>392</v>
      </c>
      <c r="AB34" s="3" t="s">
        <v>48</v>
      </c>
      <c r="AC34" s="3" t="s">
        <v>393</v>
      </c>
      <c r="AD34" s="3" t="s">
        <v>72</v>
      </c>
      <c r="AE34" s="3" t="s">
        <v>72</v>
      </c>
      <c r="AG34" s="3" t="s">
        <v>146</v>
      </c>
      <c r="AH34" s="3" t="s">
        <v>394</v>
      </c>
      <c r="AI34" s="3" t="s">
        <v>100</v>
      </c>
      <c r="AJ34" s="3" t="s">
        <v>75</v>
      </c>
      <c r="AK34" s="3" t="s">
        <v>100</v>
      </c>
      <c r="AL34" s="3" t="s">
        <v>100</v>
      </c>
      <c r="AM34" s="3" t="s">
        <v>75</v>
      </c>
      <c r="AN34" s="3" t="s">
        <v>100</v>
      </c>
      <c r="AO34" s="3" t="s">
        <v>101</v>
      </c>
      <c r="AP34" s="3" t="s">
        <v>75</v>
      </c>
      <c r="AS34" s="3" t="s">
        <v>395</v>
      </c>
      <c r="AT34" s="3" t="s">
        <v>396</v>
      </c>
      <c r="AV34" s="3" t="s">
        <v>397</v>
      </c>
      <c r="AW34" s="3" t="s">
        <v>234</v>
      </c>
      <c r="AX34" s="3" t="s">
        <v>61</v>
      </c>
    </row>
    <row r="35" spans="1:50" s="3" customFormat="1" x14ac:dyDescent="0.35">
      <c r="A35" s="3" t="s">
        <v>2088</v>
      </c>
      <c r="B35" s="3" t="s">
        <v>2089</v>
      </c>
      <c r="C35" s="3" t="s">
        <v>2090</v>
      </c>
      <c r="D35" s="3" t="s">
        <v>2091</v>
      </c>
      <c r="E35" s="3" t="s">
        <v>2092</v>
      </c>
      <c r="F35" s="3" t="s">
        <v>2093</v>
      </c>
      <c r="G35" s="4">
        <v>44138.600821759261</v>
      </c>
      <c r="H35" s="3" t="s">
        <v>48</v>
      </c>
      <c r="I35" s="3" t="s">
        <v>1851</v>
      </c>
      <c r="M35" s="3" t="s">
        <v>50</v>
      </c>
      <c r="O35" s="3" t="s">
        <v>51</v>
      </c>
      <c r="Q35" s="3" t="s">
        <v>273</v>
      </c>
      <c r="S35" s="3" t="s">
        <v>2094</v>
      </c>
      <c r="T35" s="3" t="s">
        <v>2095</v>
      </c>
      <c r="U35" s="3" t="s">
        <v>812</v>
      </c>
      <c r="W35" s="3" t="s">
        <v>245</v>
      </c>
      <c r="Y35" s="3">
        <v>20</v>
      </c>
      <c r="Z35" s="3">
        <v>4</v>
      </c>
      <c r="AA35" s="3" t="s">
        <v>2096</v>
      </c>
      <c r="AB35" s="3" t="s">
        <v>61</v>
      </c>
      <c r="AD35" s="3" t="s">
        <v>99</v>
      </c>
      <c r="AF35" s="3" t="s">
        <v>2097</v>
      </c>
      <c r="AG35" s="3" t="s">
        <v>146</v>
      </c>
      <c r="AH35" s="3" t="s">
        <v>2098</v>
      </c>
      <c r="AI35" s="3" t="s">
        <v>75</v>
      </c>
      <c r="AJ35" s="3" t="s">
        <v>75</v>
      </c>
      <c r="AK35" s="3" t="s">
        <v>100</v>
      </c>
      <c r="AL35" s="3" t="s">
        <v>75</v>
      </c>
      <c r="AM35" s="3" t="s">
        <v>75</v>
      </c>
      <c r="AN35" s="3" t="s">
        <v>100</v>
      </c>
      <c r="AO35" s="3" t="s">
        <v>75</v>
      </c>
      <c r="AP35" s="3" t="s">
        <v>76</v>
      </c>
      <c r="AS35" s="3" t="s">
        <v>2099</v>
      </c>
      <c r="AT35" s="3" t="s">
        <v>2100</v>
      </c>
      <c r="AU35" s="3" t="s">
        <v>1928</v>
      </c>
      <c r="AW35" s="3" t="s">
        <v>165</v>
      </c>
    </row>
    <row r="36" spans="1:50" s="3" customFormat="1" x14ac:dyDescent="0.35">
      <c r="A36" s="3" t="s">
        <v>1832</v>
      </c>
      <c r="B36" s="3" t="s">
        <v>1833</v>
      </c>
      <c r="C36" s="3" t="s">
        <v>1834</v>
      </c>
      <c r="D36" s="3" t="s">
        <v>1835</v>
      </c>
      <c r="E36" s="3" t="s">
        <v>1836</v>
      </c>
      <c r="F36" s="3" t="s">
        <v>1837</v>
      </c>
      <c r="G36" s="4">
        <v>44139.687650462962</v>
      </c>
      <c r="H36" s="3" t="s">
        <v>61</v>
      </c>
      <c r="I36" s="3" t="s">
        <v>83</v>
      </c>
      <c r="K36" s="3" t="s">
        <v>389</v>
      </c>
      <c r="M36" s="3" t="s">
        <v>50</v>
      </c>
      <c r="O36" s="3" t="s">
        <v>1838</v>
      </c>
      <c r="Q36" s="3" t="s">
        <v>273</v>
      </c>
      <c r="S36" s="3" t="s">
        <v>1839</v>
      </c>
      <c r="U36" s="3" t="s">
        <v>1840</v>
      </c>
      <c r="W36" s="3" t="s">
        <v>504</v>
      </c>
      <c r="AB36" s="3" t="s">
        <v>48</v>
      </c>
      <c r="AC36" s="3" t="s">
        <v>1841</v>
      </c>
      <c r="AD36" s="3" t="s">
        <v>176</v>
      </c>
      <c r="AE36" s="3" t="s">
        <v>176</v>
      </c>
      <c r="AF36" s="3" t="s">
        <v>1842</v>
      </c>
      <c r="AG36" s="3" t="s">
        <v>146</v>
      </c>
      <c r="AH36" s="3" t="s">
        <v>1843</v>
      </c>
      <c r="AI36" s="3" t="s">
        <v>76</v>
      </c>
      <c r="AJ36" s="3" t="s">
        <v>76</v>
      </c>
      <c r="AK36" s="3" t="s">
        <v>75</v>
      </c>
      <c r="AL36" s="3" t="s">
        <v>75</v>
      </c>
      <c r="AM36" s="3" t="s">
        <v>101</v>
      </c>
      <c r="AN36" s="3" t="s">
        <v>75</v>
      </c>
      <c r="AO36" s="3" t="s">
        <v>100</v>
      </c>
      <c r="AP36" s="3" t="s">
        <v>76</v>
      </c>
      <c r="AS36" s="3" t="s">
        <v>1844</v>
      </c>
      <c r="AT36" s="3" t="s">
        <v>1845</v>
      </c>
      <c r="AV36" s="3" t="s">
        <v>963</v>
      </c>
      <c r="AW36" s="3" t="s">
        <v>234</v>
      </c>
      <c r="AX36" s="3" t="s">
        <v>61</v>
      </c>
    </row>
    <row r="37" spans="1:50" s="3" customFormat="1" x14ac:dyDescent="0.35">
      <c r="A37" s="3" t="s">
        <v>2450</v>
      </c>
      <c r="B37" s="3" t="s">
        <v>2451</v>
      </c>
      <c r="C37" s="3" t="s">
        <v>2452</v>
      </c>
      <c r="D37" s="3" t="s">
        <v>120</v>
      </c>
      <c r="E37" s="3">
        <v>6128741412</v>
      </c>
      <c r="F37" s="3" t="s">
        <v>2453</v>
      </c>
      <c r="G37" s="4">
        <v>44137.798252314817</v>
      </c>
      <c r="H37" s="3" t="s">
        <v>61</v>
      </c>
      <c r="I37" s="3" t="s">
        <v>83</v>
      </c>
      <c r="K37" s="3" t="s">
        <v>389</v>
      </c>
      <c r="M37" s="3" t="s">
        <v>50</v>
      </c>
      <c r="O37" s="3" t="s">
        <v>2454</v>
      </c>
      <c r="Q37" s="3" t="s">
        <v>273</v>
      </c>
      <c r="S37" s="3" t="s">
        <v>2455</v>
      </c>
      <c r="T37" s="3" t="s">
        <v>2456</v>
      </c>
      <c r="U37" s="3" t="s">
        <v>585</v>
      </c>
      <c r="W37" s="3" t="s">
        <v>713</v>
      </c>
      <c r="X37" s="3">
        <v>10</v>
      </c>
      <c r="Y37" s="3">
        <v>60</v>
      </c>
      <c r="AA37" s="3" t="s">
        <v>2457</v>
      </c>
      <c r="AB37" s="3" t="s">
        <v>48</v>
      </c>
      <c r="AC37" s="3" t="s">
        <v>2458</v>
      </c>
      <c r="AD37" s="3" t="s">
        <v>176</v>
      </c>
      <c r="AE37" s="3" t="s">
        <v>176</v>
      </c>
      <c r="AG37" s="3" t="s">
        <v>73</v>
      </c>
      <c r="AI37" s="3" t="s">
        <v>100</v>
      </c>
      <c r="AJ37" s="3" t="s">
        <v>100</v>
      </c>
      <c r="AK37" s="3" t="s">
        <v>100</v>
      </c>
      <c r="AL37" s="3" t="s">
        <v>100</v>
      </c>
      <c r="AM37" s="3" t="s">
        <v>101</v>
      </c>
      <c r="AN37" s="3" t="s">
        <v>100</v>
      </c>
      <c r="AO37" s="3" t="s">
        <v>100</v>
      </c>
      <c r="AP37" s="3" t="s">
        <v>75</v>
      </c>
      <c r="AS37" s="3" t="s">
        <v>2459</v>
      </c>
      <c r="AT37" s="3" t="s">
        <v>2460</v>
      </c>
      <c r="AX37" s="3" t="s">
        <v>61</v>
      </c>
    </row>
    <row r="38" spans="1:50" s="3" customFormat="1" x14ac:dyDescent="0.35">
      <c r="A38" s="3" t="s">
        <v>103</v>
      </c>
      <c r="B38" s="3" t="s">
        <v>104</v>
      </c>
      <c r="C38" s="3" t="s">
        <v>105</v>
      </c>
      <c r="D38" s="3" t="s">
        <v>106</v>
      </c>
      <c r="F38" s="3" t="s">
        <v>107</v>
      </c>
      <c r="G38" s="4">
        <v>44158.390659722223</v>
      </c>
      <c r="H38" s="3" t="s">
        <v>48</v>
      </c>
      <c r="I38" s="3" t="s">
        <v>108</v>
      </c>
      <c r="M38" s="3" t="s">
        <v>109</v>
      </c>
      <c r="O38" s="3" t="s">
        <v>110</v>
      </c>
      <c r="Q38" s="3" t="s">
        <v>111</v>
      </c>
      <c r="S38" s="3" t="s">
        <v>112</v>
      </c>
      <c r="U38" s="3" t="s">
        <v>113</v>
      </c>
      <c r="W38" s="3" t="s">
        <v>55</v>
      </c>
      <c r="X38" s="3">
        <v>50</v>
      </c>
      <c r="Y38" s="3">
        <v>1400</v>
      </c>
      <c r="Z38" s="3">
        <v>200</v>
      </c>
      <c r="AA38" s="3" t="s">
        <v>114</v>
      </c>
      <c r="AB38" s="3" t="s">
        <v>61</v>
      </c>
      <c r="AD38" s="3" t="s">
        <v>99</v>
      </c>
      <c r="AF38" s="3" t="s">
        <v>115</v>
      </c>
      <c r="AG38" s="3" t="s">
        <v>73</v>
      </c>
      <c r="AH38" s="3" t="s">
        <v>116</v>
      </c>
      <c r="AI38" s="3" t="s">
        <v>100</v>
      </c>
      <c r="AJ38" s="3" t="s">
        <v>100</v>
      </c>
      <c r="AK38" s="3" t="s">
        <v>100</v>
      </c>
      <c r="AL38" s="3" t="s">
        <v>75</v>
      </c>
      <c r="AM38" s="3" t="s">
        <v>75</v>
      </c>
      <c r="AN38" s="3" t="s">
        <v>100</v>
      </c>
      <c r="AO38" s="3" t="s">
        <v>100</v>
      </c>
      <c r="AP38" s="3" t="s">
        <v>75</v>
      </c>
    </row>
    <row r="39" spans="1:50" s="3" customFormat="1" x14ac:dyDescent="0.35">
      <c r="A39" s="3" t="s">
        <v>77</v>
      </c>
      <c r="B39" s="3" t="s">
        <v>78</v>
      </c>
      <c r="C39" s="3" t="s">
        <v>79</v>
      </c>
      <c r="D39" s="3" t="s">
        <v>80</v>
      </c>
      <c r="E39" s="3" t="s">
        <v>81</v>
      </c>
      <c r="F39" s="3" t="s">
        <v>82</v>
      </c>
      <c r="G39" s="4">
        <v>44158.39130787037</v>
      </c>
      <c r="H39" s="3" t="s">
        <v>61</v>
      </c>
      <c r="I39" s="3" t="s">
        <v>83</v>
      </c>
      <c r="K39" s="3" t="s">
        <v>84</v>
      </c>
      <c r="M39" s="3" t="s">
        <v>85</v>
      </c>
      <c r="O39" s="3" t="s">
        <v>86</v>
      </c>
      <c r="Q39" s="3" t="s">
        <v>87</v>
      </c>
      <c r="S39" s="3" t="s">
        <v>88</v>
      </c>
      <c r="U39" s="3" t="s">
        <v>89</v>
      </c>
      <c r="W39" s="3" t="s">
        <v>18</v>
      </c>
      <c r="X39" s="3">
        <v>2</v>
      </c>
      <c r="AB39" s="3" t="s">
        <v>48</v>
      </c>
    </row>
    <row r="40" spans="1:50" s="3" customFormat="1" x14ac:dyDescent="0.35">
      <c r="A40" s="3" t="s">
        <v>3284</v>
      </c>
      <c r="B40" s="3" t="s">
        <v>3285</v>
      </c>
      <c r="C40" s="3" t="s">
        <v>3286</v>
      </c>
      <c r="D40" s="3" t="s">
        <v>3287</v>
      </c>
      <c r="E40" s="3">
        <v>5076425514</v>
      </c>
      <c r="F40" s="3" t="s">
        <v>3288</v>
      </c>
      <c r="G40" s="4">
        <v>44134.590590277781</v>
      </c>
      <c r="H40" s="3" t="s">
        <v>61</v>
      </c>
      <c r="I40" s="3" t="s">
        <v>83</v>
      </c>
      <c r="K40" s="3" t="s">
        <v>3057</v>
      </c>
      <c r="M40" s="3" t="s">
        <v>63</v>
      </c>
      <c r="O40" s="3" t="s">
        <v>37</v>
      </c>
      <c r="P40" s="3" t="s">
        <v>3289</v>
      </c>
      <c r="Q40" s="3" t="s">
        <v>124</v>
      </c>
      <c r="S40" s="3" t="s">
        <v>3290</v>
      </c>
      <c r="U40" s="3" t="s">
        <v>331</v>
      </c>
      <c r="W40" s="3" t="s">
        <v>18</v>
      </c>
      <c r="X40" s="3">
        <v>35</v>
      </c>
      <c r="AA40" s="3" t="s">
        <v>3291</v>
      </c>
      <c r="AB40" s="3" t="s">
        <v>61</v>
      </c>
      <c r="AD40" s="3" t="s">
        <v>176</v>
      </c>
      <c r="AG40" s="3" t="s">
        <v>73</v>
      </c>
      <c r="AI40" s="3" t="s">
        <v>76</v>
      </c>
      <c r="AJ40" s="3" t="s">
        <v>76</v>
      </c>
      <c r="AK40" s="3" t="s">
        <v>75</v>
      </c>
      <c r="AL40" s="3" t="s">
        <v>100</v>
      </c>
      <c r="AM40" s="3" t="s">
        <v>76</v>
      </c>
      <c r="AN40" s="3" t="s">
        <v>101</v>
      </c>
      <c r="AO40" s="3" t="s">
        <v>101</v>
      </c>
      <c r="AP40" s="3" t="s">
        <v>76</v>
      </c>
      <c r="AS40" s="3" t="s">
        <v>3292</v>
      </c>
      <c r="AT40" s="3" t="s">
        <v>3293</v>
      </c>
    </row>
    <row r="41" spans="1:50" s="3" customFormat="1" x14ac:dyDescent="0.35">
      <c r="A41" s="3" t="s">
        <v>483</v>
      </c>
      <c r="B41" s="3" t="s">
        <v>484</v>
      </c>
      <c r="C41" s="3" t="s">
        <v>485</v>
      </c>
      <c r="D41" s="3" t="s">
        <v>486</v>
      </c>
      <c r="E41" s="3" t="s">
        <v>487</v>
      </c>
      <c r="F41" s="3" t="s">
        <v>488</v>
      </c>
      <c r="G41" s="4">
        <v>44146.560277777775</v>
      </c>
      <c r="H41" s="3" t="s">
        <v>48</v>
      </c>
      <c r="I41" s="3" t="s">
        <v>83</v>
      </c>
      <c r="K41" s="3" t="s">
        <v>308</v>
      </c>
      <c r="M41" s="3" t="s">
        <v>226</v>
      </c>
      <c r="O41" s="3" t="s">
        <v>317</v>
      </c>
      <c r="Q41" s="3" t="s">
        <v>273</v>
      </c>
      <c r="S41" s="3" t="s">
        <v>489</v>
      </c>
      <c r="T41" s="3" t="s">
        <v>112</v>
      </c>
      <c r="U41" s="3" t="s">
        <v>490</v>
      </c>
      <c r="W41" s="3" t="s">
        <v>55</v>
      </c>
      <c r="X41" s="3" t="s">
        <v>491</v>
      </c>
      <c r="Y41" s="3" t="s">
        <v>492</v>
      </c>
      <c r="Z41" s="3" t="s">
        <v>493</v>
      </c>
      <c r="AA41" s="3" t="s">
        <v>494</v>
      </c>
      <c r="AB41" s="3" t="s">
        <v>61</v>
      </c>
      <c r="AD41" s="3" t="s">
        <v>193</v>
      </c>
      <c r="AF41" s="3" t="s">
        <v>495</v>
      </c>
      <c r="AG41" s="3" t="s">
        <v>146</v>
      </c>
      <c r="AI41" s="3" t="s">
        <v>75</v>
      </c>
      <c r="AJ41" s="3" t="s">
        <v>75</v>
      </c>
      <c r="AK41" s="3" t="s">
        <v>100</v>
      </c>
      <c r="AL41" s="3" t="s">
        <v>76</v>
      </c>
      <c r="AM41" s="3" t="s">
        <v>75</v>
      </c>
      <c r="AN41" s="3" t="s">
        <v>75</v>
      </c>
      <c r="AO41" s="3" t="s">
        <v>75</v>
      </c>
      <c r="AP41" s="3" t="s">
        <v>100</v>
      </c>
      <c r="AS41" s="3" t="s">
        <v>496</v>
      </c>
      <c r="AT41" s="3" t="s">
        <v>497</v>
      </c>
      <c r="AV41" s="3" t="s">
        <v>425</v>
      </c>
      <c r="AW41" s="3" t="s">
        <v>134</v>
      </c>
    </row>
    <row r="42" spans="1:50" s="3" customFormat="1" x14ac:dyDescent="0.35">
      <c r="A42" s="3" t="s">
        <v>1258</v>
      </c>
      <c r="B42" s="3" t="s">
        <v>1259</v>
      </c>
      <c r="C42" s="3" t="s">
        <v>1260</v>
      </c>
      <c r="D42" s="3" t="s">
        <v>223</v>
      </c>
      <c r="E42" s="3">
        <v>3206697651</v>
      </c>
      <c r="F42" s="3" t="s">
        <v>1261</v>
      </c>
      <c r="G42" s="4">
        <v>44144.527696759258</v>
      </c>
      <c r="H42" s="3" t="s">
        <v>61</v>
      </c>
      <c r="I42" s="3" t="s">
        <v>83</v>
      </c>
      <c r="K42" s="3" t="s">
        <v>1262</v>
      </c>
      <c r="M42" s="3" t="s">
        <v>85</v>
      </c>
      <c r="U42" s="3" t="s">
        <v>1263</v>
      </c>
    </row>
    <row r="43" spans="1:50" s="3" customFormat="1" x14ac:dyDescent="0.35">
      <c r="A43" s="3" t="s">
        <v>1241</v>
      </c>
      <c r="B43" s="3" t="s">
        <v>784</v>
      </c>
      <c r="C43" s="3" t="s">
        <v>1242</v>
      </c>
      <c r="D43" s="3" t="s">
        <v>1243</v>
      </c>
      <c r="E43" s="3">
        <v>2187763112</v>
      </c>
      <c r="F43" s="3" t="s">
        <v>1244</v>
      </c>
      <c r="G43" s="4">
        <v>44144.531284722223</v>
      </c>
      <c r="H43" s="3" t="s">
        <v>61</v>
      </c>
      <c r="I43" s="3" t="s">
        <v>83</v>
      </c>
      <c r="K43" s="3" t="s">
        <v>1245</v>
      </c>
      <c r="M43" s="3" t="s">
        <v>85</v>
      </c>
      <c r="O43" s="3" t="s">
        <v>1246</v>
      </c>
      <c r="Q43" s="3" t="s">
        <v>124</v>
      </c>
      <c r="S43" s="3" t="s">
        <v>1247</v>
      </c>
      <c r="U43" s="3" t="s">
        <v>1248</v>
      </c>
      <c r="W43" s="3" t="s">
        <v>713</v>
      </c>
      <c r="AB43" s="3" t="s">
        <v>61</v>
      </c>
      <c r="AD43" s="3" t="s">
        <v>72</v>
      </c>
      <c r="AF43" s="3" t="s">
        <v>1249</v>
      </c>
      <c r="AG43" s="3" t="s">
        <v>195</v>
      </c>
      <c r="AI43" s="3" t="s">
        <v>76</v>
      </c>
      <c r="AJ43" s="3" t="s">
        <v>75</v>
      </c>
      <c r="AK43" s="3" t="s">
        <v>75</v>
      </c>
      <c r="AL43" s="3" t="s">
        <v>76</v>
      </c>
      <c r="AM43" s="3" t="s">
        <v>76</v>
      </c>
      <c r="AN43" s="3" t="s">
        <v>100</v>
      </c>
      <c r="AO43" s="3" t="s">
        <v>100</v>
      </c>
      <c r="AP43" s="3" t="s">
        <v>75</v>
      </c>
      <c r="AT43" s="3" t="s">
        <v>1250</v>
      </c>
      <c r="AX43" s="3" t="s">
        <v>61</v>
      </c>
    </row>
    <row r="44" spans="1:50" s="3" customFormat="1" x14ac:dyDescent="0.35">
      <c r="A44" s="3" t="s">
        <v>3025</v>
      </c>
      <c r="B44" s="3" t="s">
        <v>3026</v>
      </c>
      <c r="C44" s="3" t="s">
        <v>3027</v>
      </c>
      <c r="D44" s="3" t="s">
        <v>3028</v>
      </c>
      <c r="E44" s="3">
        <v>3203255224</v>
      </c>
      <c r="F44" s="3" t="s">
        <v>3029</v>
      </c>
      <c r="G44" s="4">
        <v>44137.503530092596</v>
      </c>
      <c r="H44" s="3" t="s">
        <v>61</v>
      </c>
      <c r="I44" s="3" t="s">
        <v>83</v>
      </c>
      <c r="K44" s="3" t="s">
        <v>3030</v>
      </c>
      <c r="M44" s="3" t="s">
        <v>85</v>
      </c>
      <c r="O44" s="3" t="s">
        <v>450</v>
      </c>
      <c r="Q44" s="3" t="s">
        <v>124</v>
      </c>
      <c r="S44" s="3" t="s">
        <v>3031</v>
      </c>
      <c r="T44" s="3" t="s">
        <v>3032</v>
      </c>
      <c r="U44" s="3" t="s">
        <v>1004</v>
      </c>
      <c r="W44" s="3" t="s">
        <v>68</v>
      </c>
      <c r="X44" s="3" t="s">
        <v>3033</v>
      </c>
      <c r="Y44" s="3">
        <v>250</v>
      </c>
      <c r="AA44" s="3" t="s">
        <v>3034</v>
      </c>
      <c r="AB44" s="3" t="s">
        <v>61</v>
      </c>
      <c r="AD44" s="3" t="s">
        <v>72</v>
      </c>
      <c r="AF44" s="3" t="s">
        <v>3035</v>
      </c>
      <c r="AG44" s="3" t="s">
        <v>195</v>
      </c>
      <c r="AI44" s="3" t="s">
        <v>75</v>
      </c>
      <c r="AJ44" s="3" t="s">
        <v>75</v>
      </c>
      <c r="AK44" s="3" t="s">
        <v>75</v>
      </c>
      <c r="AL44" s="3" t="s">
        <v>76</v>
      </c>
      <c r="AM44" s="3" t="s">
        <v>75</v>
      </c>
      <c r="AN44" s="3" t="s">
        <v>100</v>
      </c>
      <c r="AO44" s="3" t="s">
        <v>100</v>
      </c>
      <c r="AP44" s="3" t="s">
        <v>75</v>
      </c>
      <c r="AS44" s="3" t="s">
        <v>3036</v>
      </c>
      <c r="AT44" s="3" t="s">
        <v>3037</v>
      </c>
      <c r="AX44" s="3" t="s">
        <v>61</v>
      </c>
    </row>
    <row r="45" spans="1:50" s="3" customFormat="1" x14ac:dyDescent="0.35">
      <c r="A45" s="3" t="s">
        <v>2045</v>
      </c>
      <c r="B45" s="3" t="s">
        <v>2046</v>
      </c>
      <c r="C45" s="3" t="s">
        <v>1456</v>
      </c>
      <c r="D45" s="3" t="s">
        <v>2047</v>
      </c>
      <c r="E45" s="3">
        <v>6513794222</v>
      </c>
      <c r="F45" s="3" t="s">
        <v>2048</v>
      </c>
      <c r="G45" s="4">
        <v>44138.656006944446</v>
      </c>
      <c r="H45" s="3" t="s">
        <v>48</v>
      </c>
      <c r="I45" s="3" t="s">
        <v>83</v>
      </c>
      <c r="K45" s="3" t="s">
        <v>37</v>
      </c>
      <c r="L45" s="3" t="s">
        <v>2049</v>
      </c>
      <c r="M45" s="3" t="s">
        <v>50</v>
      </c>
      <c r="O45" s="3" t="s">
        <v>1743</v>
      </c>
      <c r="P45" s="3" t="s">
        <v>2050</v>
      </c>
      <c r="Q45" s="3" t="s">
        <v>1109</v>
      </c>
      <c r="R45" s="3" t="s">
        <v>2051</v>
      </c>
      <c r="S45" s="3" t="s">
        <v>2052</v>
      </c>
      <c r="T45" s="3" t="s">
        <v>2053</v>
      </c>
      <c r="U45" s="3" t="s">
        <v>157</v>
      </c>
      <c r="W45" s="3" t="s">
        <v>543</v>
      </c>
      <c r="AA45" s="3" t="s">
        <v>2054</v>
      </c>
      <c r="AB45" s="3" t="s">
        <v>48</v>
      </c>
      <c r="AC45" s="3" t="s">
        <v>2055</v>
      </c>
      <c r="AD45" s="3" t="s">
        <v>99</v>
      </c>
      <c r="AE45" s="3" t="s">
        <v>99</v>
      </c>
      <c r="AF45" s="3" t="s">
        <v>2056</v>
      </c>
      <c r="AG45" s="3" t="s">
        <v>73</v>
      </c>
      <c r="AH45" s="3" t="s">
        <v>2057</v>
      </c>
      <c r="AI45" s="3" t="s">
        <v>100</v>
      </c>
      <c r="AJ45" s="3" t="s">
        <v>100</v>
      </c>
      <c r="AK45" s="3" t="s">
        <v>100</v>
      </c>
      <c r="AL45" s="3" t="s">
        <v>75</v>
      </c>
      <c r="AM45" s="3" t="s">
        <v>100</v>
      </c>
      <c r="AN45" s="3" t="s">
        <v>100</v>
      </c>
      <c r="AO45" s="3" t="s">
        <v>100</v>
      </c>
      <c r="AP45" s="3" t="s">
        <v>76</v>
      </c>
      <c r="AQ45" s="3" t="s">
        <v>100</v>
      </c>
      <c r="AR45" s="3" t="s">
        <v>2058</v>
      </c>
      <c r="AS45" s="3" t="s">
        <v>2059</v>
      </c>
      <c r="AT45" s="3" t="s">
        <v>2060</v>
      </c>
      <c r="AU45" s="3" t="s">
        <v>2061</v>
      </c>
      <c r="AW45" s="3" t="s">
        <v>234</v>
      </c>
    </row>
    <row r="46" spans="1:50" s="3" customFormat="1" x14ac:dyDescent="0.35">
      <c r="A46" s="3" t="s">
        <v>2309</v>
      </c>
      <c r="B46" s="3" t="s">
        <v>1683</v>
      </c>
      <c r="C46" s="3" t="s">
        <v>2310</v>
      </c>
      <c r="D46" s="3" t="s">
        <v>2311</v>
      </c>
      <c r="E46" s="3">
        <v>6785948011</v>
      </c>
      <c r="F46" s="3" t="s">
        <v>2312</v>
      </c>
      <c r="G46" s="4">
        <v>44138.399363425924</v>
      </c>
      <c r="H46" s="3" t="s">
        <v>48</v>
      </c>
      <c r="I46" s="3" t="s">
        <v>49</v>
      </c>
      <c r="M46" s="3" t="s">
        <v>85</v>
      </c>
      <c r="O46" s="3" t="s">
        <v>342</v>
      </c>
      <c r="Q46" s="3" t="s">
        <v>273</v>
      </c>
      <c r="S46" s="3" t="s">
        <v>155</v>
      </c>
      <c r="U46" s="3" t="s">
        <v>2313</v>
      </c>
      <c r="W46" s="3" t="s">
        <v>98</v>
      </c>
      <c r="X46" s="3">
        <v>300</v>
      </c>
      <c r="Z46" s="3">
        <v>300</v>
      </c>
      <c r="AA46" s="3" t="s">
        <v>2314</v>
      </c>
      <c r="AB46" s="3" t="s">
        <v>48</v>
      </c>
      <c r="AC46" s="3" t="s">
        <v>2315</v>
      </c>
      <c r="AD46" s="3" t="s">
        <v>176</v>
      </c>
      <c r="AE46" s="3" t="s">
        <v>176</v>
      </c>
      <c r="AG46" s="3" t="s">
        <v>146</v>
      </c>
      <c r="AI46" s="3" t="s">
        <v>100</v>
      </c>
      <c r="AJ46" s="3" t="s">
        <v>100</v>
      </c>
      <c r="AK46" s="3" t="s">
        <v>100</v>
      </c>
      <c r="AL46" s="3" t="s">
        <v>100</v>
      </c>
      <c r="AM46" s="3" t="s">
        <v>100</v>
      </c>
      <c r="AN46" s="3" t="s">
        <v>100</v>
      </c>
      <c r="AO46" s="3" t="s">
        <v>100</v>
      </c>
      <c r="AP46" s="3" t="s">
        <v>100</v>
      </c>
      <c r="AS46" s="3" t="s">
        <v>2316</v>
      </c>
      <c r="AT46" s="3" t="s">
        <v>2317</v>
      </c>
      <c r="AU46" s="3" t="s">
        <v>61</v>
      </c>
      <c r="AW46" s="3" t="s">
        <v>102</v>
      </c>
    </row>
    <row r="47" spans="1:50" s="3" customFormat="1" x14ac:dyDescent="0.35">
      <c r="A47" s="3" t="s">
        <v>1010</v>
      </c>
      <c r="B47" s="3" t="s">
        <v>1011</v>
      </c>
      <c r="C47" s="3" t="s">
        <v>1012</v>
      </c>
      <c r="D47" s="3" t="s">
        <v>306</v>
      </c>
      <c r="E47" s="3" t="s">
        <v>1013</v>
      </c>
      <c r="F47" s="3" t="s">
        <v>1014</v>
      </c>
      <c r="G47" s="4">
        <v>44144.630694444444</v>
      </c>
      <c r="H47" s="3" t="s">
        <v>61</v>
      </c>
      <c r="I47" s="3" t="s">
        <v>83</v>
      </c>
      <c r="K47" s="3" t="s">
        <v>743</v>
      </c>
      <c r="M47" s="3" t="s">
        <v>1015</v>
      </c>
      <c r="O47" s="3" t="s">
        <v>711</v>
      </c>
      <c r="Q47" s="3" t="s">
        <v>124</v>
      </c>
      <c r="S47" s="3" t="s">
        <v>1016</v>
      </c>
      <c r="U47" s="3" t="s">
        <v>1017</v>
      </c>
      <c r="W47" s="3" t="s">
        <v>18</v>
      </c>
      <c r="X47" s="3">
        <v>100</v>
      </c>
      <c r="AA47" s="3" t="s">
        <v>1018</v>
      </c>
      <c r="AB47" s="3" t="s">
        <v>61</v>
      </c>
      <c r="AD47" s="3" t="s">
        <v>193</v>
      </c>
      <c r="AG47" s="3" t="s">
        <v>146</v>
      </c>
      <c r="AI47" s="3" t="s">
        <v>75</v>
      </c>
      <c r="AJ47" s="3" t="s">
        <v>75</v>
      </c>
      <c r="AK47" s="3" t="s">
        <v>75</v>
      </c>
      <c r="AL47" s="3" t="s">
        <v>76</v>
      </c>
      <c r="AM47" s="3" t="s">
        <v>76</v>
      </c>
      <c r="AN47" s="3" t="s">
        <v>75</v>
      </c>
      <c r="AO47" s="3" t="s">
        <v>75</v>
      </c>
      <c r="AP47" s="3" t="s">
        <v>75</v>
      </c>
      <c r="AV47" s="3" t="s">
        <v>133</v>
      </c>
      <c r="AW47" s="3" t="s">
        <v>134</v>
      </c>
      <c r="AX47" s="3" t="s">
        <v>48</v>
      </c>
    </row>
    <row r="48" spans="1:50" s="3" customFormat="1" x14ac:dyDescent="0.35">
      <c r="A48" s="3" t="s">
        <v>2080</v>
      </c>
      <c r="B48" s="3" t="s">
        <v>2081</v>
      </c>
      <c r="C48" s="3" t="s">
        <v>2082</v>
      </c>
      <c r="D48" s="3" t="s">
        <v>2083</v>
      </c>
      <c r="E48" s="3">
        <v>2085355372</v>
      </c>
      <c r="F48" s="3" t="s">
        <v>2084</v>
      </c>
      <c r="G48" s="4">
        <v>44138.605520833335</v>
      </c>
      <c r="H48" s="3" t="s">
        <v>48</v>
      </c>
      <c r="I48" s="3" t="s">
        <v>2085</v>
      </c>
      <c r="M48" s="3" t="s">
        <v>404</v>
      </c>
      <c r="O48" s="3" t="s">
        <v>2086</v>
      </c>
      <c r="P48" s="3" t="s">
        <v>2087</v>
      </c>
      <c r="Q48" s="3" t="s">
        <v>52</v>
      </c>
      <c r="S48" s="3" t="s">
        <v>463</v>
      </c>
      <c r="U48" s="3" t="s">
        <v>89</v>
      </c>
      <c r="AB48" s="3" t="s">
        <v>61</v>
      </c>
      <c r="AD48" s="3" t="s">
        <v>99</v>
      </c>
      <c r="AG48" s="3" t="s">
        <v>146</v>
      </c>
      <c r="AI48" s="3" t="s">
        <v>100</v>
      </c>
      <c r="AJ48" s="3" t="s">
        <v>100</v>
      </c>
      <c r="AK48" s="3" t="s">
        <v>100</v>
      </c>
      <c r="AL48" s="3" t="s">
        <v>75</v>
      </c>
      <c r="AM48" s="3" t="s">
        <v>75</v>
      </c>
      <c r="AN48" s="3" t="s">
        <v>100</v>
      </c>
      <c r="AO48" s="3" t="s">
        <v>100</v>
      </c>
      <c r="AP48" s="3" t="s">
        <v>76</v>
      </c>
      <c r="AW48" s="3" t="s">
        <v>234</v>
      </c>
    </row>
    <row r="49" spans="1:50" s="3" customFormat="1" x14ac:dyDescent="0.35">
      <c r="A49" s="3" t="s">
        <v>984</v>
      </c>
      <c r="B49" s="3" t="s">
        <v>985</v>
      </c>
      <c r="C49" s="3" t="s">
        <v>986</v>
      </c>
      <c r="D49" s="3" t="s">
        <v>306</v>
      </c>
      <c r="E49" s="3" t="s">
        <v>987</v>
      </c>
      <c r="F49" s="3" t="s">
        <v>988</v>
      </c>
      <c r="G49" s="4">
        <v>44144.647581018522</v>
      </c>
      <c r="H49" s="3" t="s">
        <v>61</v>
      </c>
      <c r="I49" s="3" t="s">
        <v>83</v>
      </c>
      <c r="K49" s="3" t="s">
        <v>989</v>
      </c>
      <c r="M49" s="3" t="s">
        <v>109</v>
      </c>
      <c r="O49" s="3" t="s">
        <v>990</v>
      </c>
      <c r="Q49" s="3" t="s">
        <v>87</v>
      </c>
      <c r="S49" s="3" t="s">
        <v>463</v>
      </c>
      <c r="T49" s="3" t="s">
        <v>991</v>
      </c>
      <c r="U49" s="3" t="s">
        <v>542</v>
      </c>
      <c r="W49" s="3" t="s">
        <v>391</v>
      </c>
      <c r="X49" s="5">
        <v>8000</v>
      </c>
      <c r="AA49" s="3" t="s">
        <v>992</v>
      </c>
      <c r="AB49" s="3" t="s">
        <v>61</v>
      </c>
      <c r="AD49" s="3" t="s">
        <v>176</v>
      </c>
      <c r="AG49" s="3" t="s">
        <v>146</v>
      </c>
      <c r="AI49" s="3" t="s">
        <v>75</v>
      </c>
      <c r="AJ49" s="3" t="s">
        <v>75</v>
      </c>
      <c r="AK49" s="3" t="s">
        <v>100</v>
      </c>
      <c r="AL49" s="3" t="s">
        <v>75</v>
      </c>
      <c r="AN49" s="3" t="s">
        <v>75</v>
      </c>
      <c r="AO49" s="3" t="s">
        <v>75</v>
      </c>
      <c r="AS49" s="3" t="s">
        <v>993</v>
      </c>
      <c r="AT49" s="3" t="s">
        <v>994</v>
      </c>
      <c r="AV49" s="3" t="s">
        <v>219</v>
      </c>
      <c r="AW49" s="3" t="s">
        <v>134</v>
      </c>
      <c r="AX49" s="3" t="s">
        <v>48</v>
      </c>
    </row>
    <row r="50" spans="1:50" s="3" customFormat="1" x14ac:dyDescent="0.35">
      <c r="A50" s="3" t="s">
        <v>590</v>
      </c>
      <c r="B50" s="3" t="s">
        <v>591</v>
      </c>
      <c r="C50" s="3" t="s">
        <v>592</v>
      </c>
      <c r="D50" s="3" t="s">
        <v>593</v>
      </c>
      <c r="E50" s="3" t="s">
        <v>594</v>
      </c>
      <c r="F50" s="3" t="s">
        <v>595</v>
      </c>
      <c r="G50" s="4">
        <v>44146.378564814811</v>
      </c>
      <c r="H50" s="3" t="s">
        <v>61</v>
      </c>
      <c r="I50" s="3" t="s">
        <v>83</v>
      </c>
      <c r="K50" s="3" t="s">
        <v>596</v>
      </c>
      <c r="M50" s="3" t="s">
        <v>63</v>
      </c>
      <c r="O50" s="3" t="s">
        <v>597</v>
      </c>
      <c r="P50" s="3" t="s">
        <v>598</v>
      </c>
      <c r="Q50" s="3" t="s">
        <v>111</v>
      </c>
      <c r="S50" s="3" t="s">
        <v>112</v>
      </c>
      <c r="U50" s="3" t="s">
        <v>288</v>
      </c>
      <c r="AG50" s="3" t="s">
        <v>73</v>
      </c>
      <c r="AS50" s="3" t="s">
        <v>599</v>
      </c>
      <c r="AV50" s="3" t="s">
        <v>397</v>
      </c>
      <c r="AW50" s="3" t="s">
        <v>234</v>
      </c>
      <c r="AX50" s="3" t="s">
        <v>61</v>
      </c>
    </row>
    <row r="51" spans="1:50" s="3" customFormat="1" x14ac:dyDescent="0.35">
      <c r="A51" s="3" t="s">
        <v>1782</v>
      </c>
      <c r="B51" s="3" t="s">
        <v>1783</v>
      </c>
      <c r="C51" s="3" t="s">
        <v>1784</v>
      </c>
      <c r="D51" s="3" t="s">
        <v>1785</v>
      </c>
      <c r="E51" s="3">
        <v>2027703252</v>
      </c>
      <c r="F51" s="3" t="s">
        <v>1786</v>
      </c>
      <c r="G51" s="4">
        <v>44140.376805555556</v>
      </c>
      <c r="H51" s="3" t="s">
        <v>48</v>
      </c>
      <c r="I51" s="3" t="s">
        <v>1757</v>
      </c>
      <c r="M51" s="3" t="s">
        <v>85</v>
      </c>
      <c r="O51" s="3" t="s">
        <v>441</v>
      </c>
      <c r="Q51" s="3" t="s">
        <v>273</v>
      </c>
      <c r="S51" s="3" t="s">
        <v>1787</v>
      </c>
      <c r="T51" s="3" t="s">
        <v>1788</v>
      </c>
      <c r="U51" s="3" t="s">
        <v>143</v>
      </c>
      <c r="W51" s="3" t="s">
        <v>55</v>
      </c>
      <c r="X51" s="3">
        <v>50</v>
      </c>
      <c r="Y51" s="3">
        <v>250</v>
      </c>
      <c r="Z51" s="3">
        <v>200</v>
      </c>
      <c r="AA51" s="3" t="s">
        <v>1789</v>
      </c>
      <c r="AB51" s="3" t="s">
        <v>61</v>
      </c>
      <c r="AD51" s="3" t="s">
        <v>176</v>
      </c>
      <c r="AG51" s="3" t="s">
        <v>146</v>
      </c>
      <c r="AI51" s="3" t="s">
        <v>100</v>
      </c>
      <c r="AJ51" s="3" t="s">
        <v>75</v>
      </c>
      <c r="AK51" s="3" t="s">
        <v>100</v>
      </c>
      <c r="AL51" s="3" t="s">
        <v>75</v>
      </c>
      <c r="AM51" s="3" t="s">
        <v>75</v>
      </c>
      <c r="AN51" s="3" t="s">
        <v>100</v>
      </c>
      <c r="AO51" s="3" t="s">
        <v>100</v>
      </c>
      <c r="AP51" s="3" t="s">
        <v>76</v>
      </c>
      <c r="AS51" s="3" t="s">
        <v>1790</v>
      </c>
      <c r="AT51" s="3" t="s">
        <v>1791</v>
      </c>
      <c r="AW51" s="3" t="s">
        <v>102</v>
      </c>
    </row>
    <row r="52" spans="1:50" s="3" customFormat="1" x14ac:dyDescent="0.35">
      <c r="A52" s="3" t="s">
        <v>1805</v>
      </c>
      <c r="B52" s="3" t="s">
        <v>828</v>
      </c>
      <c r="C52" s="3" t="s">
        <v>1806</v>
      </c>
      <c r="D52" s="3" t="s">
        <v>1807</v>
      </c>
      <c r="E52" s="3">
        <v>4025176633</v>
      </c>
      <c r="F52" s="3" t="s">
        <v>1808</v>
      </c>
      <c r="G52" s="4">
        <v>44140.278344907405</v>
      </c>
      <c r="H52" s="3" t="s">
        <v>61</v>
      </c>
      <c r="I52" s="3" t="s">
        <v>1809</v>
      </c>
      <c r="M52" s="3" t="s">
        <v>50</v>
      </c>
      <c r="O52" s="3" t="s">
        <v>462</v>
      </c>
      <c r="Q52" s="3" t="s">
        <v>52</v>
      </c>
      <c r="S52" s="3" t="s">
        <v>1810</v>
      </c>
      <c r="U52" s="3" t="s">
        <v>275</v>
      </c>
      <c r="W52" s="3" t="s">
        <v>18</v>
      </c>
      <c r="AB52" s="3" t="s">
        <v>61</v>
      </c>
      <c r="AD52" s="3" t="s">
        <v>72</v>
      </c>
      <c r="AG52" s="3" t="s">
        <v>73</v>
      </c>
      <c r="AI52" s="3" t="s">
        <v>75</v>
      </c>
      <c r="AJ52" s="3" t="s">
        <v>100</v>
      </c>
      <c r="AK52" s="3" t="s">
        <v>75</v>
      </c>
      <c r="AL52" s="3" t="s">
        <v>75</v>
      </c>
      <c r="AM52" s="3" t="s">
        <v>76</v>
      </c>
      <c r="AX52" s="3" t="s">
        <v>61</v>
      </c>
    </row>
    <row r="53" spans="1:50" s="3" customFormat="1" x14ac:dyDescent="0.35">
      <c r="A53" s="3" t="s">
        <v>2504</v>
      </c>
      <c r="B53" s="3" t="s">
        <v>2505</v>
      </c>
      <c r="C53" s="3" t="s">
        <v>2506</v>
      </c>
      <c r="D53" s="3" t="s">
        <v>2507</v>
      </c>
      <c r="E53" s="3" t="s">
        <v>2508</v>
      </c>
      <c r="F53" s="3" t="s">
        <v>2509</v>
      </c>
      <c r="G53" s="4">
        <v>44137.662430555552</v>
      </c>
      <c r="H53" s="3" t="s">
        <v>48</v>
      </c>
      <c r="I53" s="3" t="s">
        <v>2510</v>
      </c>
      <c r="M53" s="3" t="s">
        <v>50</v>
      </c>
      <c r="O53" s="3" t="s">
        <v>1688</v>
      </c>
      <c r="Q53" s="3" t="s">
        <v>273</v>
      </c>
      <c r="S53" s="3" t="s">
        <v>463</v>
      </c>
      <c r="T53" s="3" t="s">
        <v>2511</v>
      </c>
      <c r="U53" s="3" t="s">
        <v>37</v>
      </c>
      <c r="V53" s="3" t="s">
        <v>2512</v>
      </c>
      <c r="AG53" s="3" t="s">
        <v>146</v>
      </c>
      <c r="AH53" s="3" t="s">
        <v>2513</v>
      </c>
      <c r="AS53" s="3" t="s">
        <v>2514</v>
      </c>
      <c r="AT53" s="3" t="s">
        <v>2515</v>
      </c>
      <c r="AW53" s="3" t="s">
        <v>134</v>
      </c>
    </row>
    <row r="54" spans="1:50" s="3" customFormat="1" x14ac:dyDescent="0.35">
      <c r="A54" s="3" t="s">
        <v>1586</v>
      </c>
      <c r="B54" s="3" t="s">
        <v>1587</v>
      </c>
      <c r="C54" s="3" t="s">
        <v>1588</v>
      </c>
      <c r="D54" s="3" t="s">
        <v>1589</v>
      </c>
      <c r="E54" s="3">
        <v>2182812144</v>
      </c>
      <c r="F54" s="3" t="s">
        <v>1590</v>
      </c>
      <c r="G54" s="4">
        <v>44144.400937500002</v>
      </c>
      <c r="H54" s="3" t="s">
        <v>61</v>
      </c>
      <c r="I54" s="3" t="s">
        <v>83</v>
      </c>
      <c r="K54" s="3" t="s">
        <v>1591</v>
      </c>
      <c r="M54" s="3" t="s">
        <v>85</v>
      </c>
      <c r="O54" s="3" t="s">
        <v>86</v>
      </c>
      <c r="Q54" s="3" t="s">
        <v>124</v>
      </c>
      <c r="S54" s="3" t="s">
        <v>1592</v>
      </c>
      <c r="T54" s="3" t="s">
        <v>1593</v>
      </c>
      <c r="U54" s="3" t="s">
        <v>748</v>
      </c>
      <c r="W54" s="3" t="s">
        <v>19</v>
      </c>
      <c r="Y54" s="3">
        <v>200</v>
      </c>
      <c r="AA54" s="3" t="s">
        <v>1594</v>
      </c>
      <c r="AB54" s="3" t="s">
        <v>61</v>
      </c>
      <c r="AD54" s="3" t="s">
        <v>72</v>
      </c>
      <c r="AF54" s="3" t="s">
        <v>1595</v>
      </c>
      <c r="AG54" s="3" t="s">
        <v>146</v>
      </c>
      <c r="AH54" s="3" t="s">
        <v>1596</v>
      </c>
      <c r="AI54" s="3" t="s">
        <v>76</v>
      </c>
      <c r="AJ54" s="3" t="s">
        <v>100</v>
      </c>
      <c r="AK54" s="3" t="s">
        <v>100</v>
      </c>
      <c r="AL54" s="3" t="s">
        <v>100</v>
      </c>
      <c r="AM54" s="3" t="s">
        <v>75</v>
      </c>
      <c r="AN54" s="3" t="s">
        <v>100</v>
      </c>
      <c r="AO54" s="3" t="s">
        <v>100</v>
      </c>
      <c r="AP54" s="3" t="s">
        <v>75</v>
      </c>
      <c r="AQ54" s="3" t="s">
        <v>100</v>
      </c>
      <c r="AR54" s="3" t="s">
        <v>1597</v>
      </c>
      <c r="AS54" s="3" t="s">
        <v>1598</v>
      </c>
      <c r="AT54" s="3" t="s">
        <v>1599</v>
      </c>
      <c r="AV54" s="3" t="s">
        <v>840</v>
      </c>
      <c r="AW54" s="3" t="s">
        <v>134</v>
      </c>
      <c r="AX54" s="3" t="s">
        <v>48</v>
      </c>
    </row>
    <row r="55" spans="1:50" s="3" customFormat="1" x14ac:dyDescent="0.35">
      <c r="A55" s="3" t="s">
        <v>757</v>
      </c>
      <c r="B55" s="3" t="s">
        <v>601</v>
      </c>
      <c r="C55" s="3" t="s">
        <v>758</v>
      </c>
      <c r="D55" s="3" t="s">
        <v>284</v>
      </c>
      <c r="E55" s="3">
        <v>2185458815</v>
      </c>
      <c r="F55" s="3" t="s">
        <v>759</v>
      </c>
      <c r="G55" s="4">
        <v>44145.402071759258</v>
      </c>
      <c r="H55" s="3" t="s">
        <v>61</v>
      </c>
      <c r="I55" s="3" t="s">
        <v>83</v>
      </c>
      <c r="K55" s="3" t="s">
        <v>550</v>
      </c>
      <c r="M55" s="3" t="s">
        <v>85</v>
      </c>
      <c r="O55" s="3" t="s">
        <v>187</v>
      </c>
      <c r="Q55" s="3" t="s">
        <v>124</v>
      </c>
      <c r="S55" s="3" t="s">
        <v>760</v>
      </c>
      <c r="T55" s="3" t="s">
        <v>761</v>
      </c>
      <c r="U55" s="3" t="s">
        <v>762</v>
      </c>
      <c r="W55" s="3" t="s">
        <v>55</v>
      </c>
      <c r="X55" s="3" t="s">
        <v>159</v>
      </c>
      <c r="Y55" s="3" t="s">
        <v>763</v>
      </c>
      <c r="Z55" s="3" t="s">
        <v>763</v>
      </c>
      <c r="AA55" s="3" t="s">
        <v>764</v>
      </c>
      <c r="AB55" s="3" t="s">
        <v>61</v>
      </c>
      <c r="AD55" s="3" t="s">
        <v>72</v>
      </c>
      <c r="AF55" s="3" t="s">
        <v>765</v>
      </c>
      <c r="AG55" s="3" t="s">
        <v>146</v>
      </c>
      <c r="AI55" s="3" t="s">
        <v>76</v>
      </c>
      <c r="AJ55" s="3" t="s">
        <v>75</v>
      </c>
      <c r="AK55" s="3" t="s">
        <v>76</v>
      </c>
      <c r="AL55" s="3" t="s">
        <v>101</v>
      </c>
      <c r="AM55" s="3" t="s">
        <v>76</v>
      </c>
      <c r="AN55" s="3" t="s">
        <v>75</v>
      </c>
      <c r="AO55" s="3" t="s">
        <v>100</v>
      </c>
      <c r="AP55" s="3" t="s">
        <v>76</v>
      </c>
      <c r="AS55" s="3" t="s">
        <v>766</v>
      </c>
      <c r="AT55" s="3" t="s">
        <v>767</v>
      </c>
      <c r="AX55" s="3" t="s">
        <v>61</v>
      </c>
    </row>
    <row r="56" spans="1:50" s="3" customFormat="1" x14ac:dyDescent="0.35">
      <c r="A56" s="3" t="s">
        <v>546</v>
      </c>
      <c r="B56" s="3" t="s">
        <v>547</v>
      </c>
      <c r="C56" s="3" t="s">
        <v>548</v>
      </c>
      <c r="D56" s="3" t="s">
        <v>120</v>
      </c>
      <c r="E56" s="3">
        <v>2186925437</v>
      </c>
      <c r="F56" s="3" t="s">
        <v>549</v>
      </c>
      <c r="G56" s="4">
        <v>44146.471365740741</v>
      </c>
      <c r="H56" s="3" t="s">
        <v>61</v>
      </c>
      <c r="I56" s="3" t="s">
        <v>83</v>
      </c>
      <c r="K56" s="3" t="s">
        <v>550</v>
      </c>
      <c r="M56" s="3" t="s">
        <v>85</v>
      </c>
      <c r="O56" s="3" t="s">
        <v>551</v>
      </c>
      <c r="P56" s="3" t="s">
        <v>552</v>
      </c>
      <c r="Q56" s="3" t="s">
        <v>124</v>
      </c>
      <c r="S56" s="3" t="s">
        <v>142</v>
      </c>
      <c r="T56" s="3" t="s">
        <v>553</v>
      </c>
      <c r="U56" s="3" t="s">
        <v>554</v>
      </c>
      <c r="V56" s="3" t="s">
        <v>555</v>
      </c>
      <c r="W56" s="3" t="s">
        <v>556</v>
      </c>
      <c r="X56" s="3">
        <v>25</v>
      </c>
      <c r="Y56" s="3">
        <v>0</v>
      </c>
      <c r="Z56" s="3">
        <v>0</v>
      </c>
      <c r="AA56" s="3" t="s">
        <v>557</v>
      </c>
      <c r="AB56" s="3" t="s">
        <v>61</v>
      </c>
      <c r="AD56" s="3" t="s">
        <v>99</v>
      </c>
      <c r="AF56" s="3" t="s">
        <v>558</v>
      </c>
      <c r="AG56" s="3" t="s">
        <v>73</v>
      </c>
      <c r="AH56" s="3" t="s">
        <v>559</v>
      </c>
      <c r="AI56" s="3" t="s">
        <v>76</v>
      </c>
      <c r="AJ56" s="3" t="s">
        <v>76</v>
      </c>
      <c r="AK56" s="3" t="s">
        <v>75</v>
      </c>
      <c r="AL56" s="3" t="s">
        <v>75</v>
      </c>
      <c r="AM56" s="3" t="s">
        <v>76</v>
      </c>
      <c r="AN56" s="3" t="s">
        <v>75</v>
      </c>
      <c r="AO56" s="3" t="s">
        <v>76</v>
      </c>
      <c r="AP56" s="3" t="s">
        <v>76</v>
      </c>
      <c r="AQ56" s="3" t="s">
        <v>75</v>
      </c>
      <c r="AR56" s="3" t="s">
        <v>560</v>
      </c>
      <c r="AS56" s="3" t="s">
        <v>561</v>
      </c>
      <c r="AT56" s="3" t="s">
        <v>562</v>
      </c>
      <c r="AU56" s="3" t="s">
        <v>563</v>
      </c>
      <c r="AV56" s="3" t="s">
        <v>397</v>
      </c>
      <c r="AX56" s="3" t="s">
        <v>61</v>
      </c>
    </row>
    <row r="57" spans="1:50" s="3" customFormat="1" x14ac:dyDescent="0.35">
      <c r="A57" s="3" t="s">
        <v>2679</v>
      </c>
      <c r="B57" s="3" t="s">
        <v>2680</v>
      </c>
      <c r="C57" s="3" t="s">
        <v>2681</v>
      </c>
      <c r="D57" s="3" t="s">
        <v>2682</v>
      </c>
      <c r="E57" s="3">
        <v>2027271471</v>
      </c>
      <c r="F57" s="3" t="s">
        <v>2683</v>
      </c>
      <c r="G57" s="4">
        <v>44137.601620370369</v>
      </c>
      <c r="H57" s="3" t="s">
        <v>48</v>
      </c>
      <c r="I57" s="3" t="s">
        <v>1757</v>
      </c>
      <c r="M57" s="3" t="s">
        <v>226</v>
      </c>
      <c r="O57" s="3" t="s">
        <v>1136</v>
      </c>
      <c r="Q57" s="3" t="s">
        <v>273</v>
      </c>
      <c r="S57" s="3" t="s">
        <v>53</v>
      </c>
      <c r="T57" s="3" t="s">
        <v>2684</v>
      </c>
      <c r="U57" s="3" t="s">
        <v>2685</v>
      </c>
      <c r="W57" s="3" t="s">
        <v>504</v>
      </c>
      <c r="AB57" s="3" t="s">
        <v>61</v>
      </c>
      <c r="AD57" s="3" t="s">
        <v>465</v>
      </c>
      <c r="AF57" s="3" t="s">
        <v>2686</v>
      </c>
      <c r="AG57" s="3" t="s">
        <v>146</v>
      </c>
      <c r="AH57" s="3" t="s">
        <v>2687</v>
      </c>
      <c r="AI57" s="3" t="s">
        <v>100</v>
      </c>
      <c r="AJ57" s="3" t="s">
        <v>100</v>
      </c>
      <c r="AK57" s="3" t="s">
        <v>100</v>
      </c>
      <c r="AL57" s="3" t="s">
        <v>100</v>
      </c>
      <c r="AM57" s="3" t="s">
        <v>100</v>
      </c>
      <c r="AN57" s="3" t="s">
        <v>100</v>
      </c>
      <c r="AO57" s="3" t="s">
        <v>100</v>
      </c>
      <c r="AP57" s="3" t="s">
        <v>76</v>
      </c>
      <c r="AS57" s="3" t="s">
        <v>2688</v>
      </c>
      <c r="AT57" s="3" t="s">
        <v>2689</v>
      </c>
      <c r="AW57" s="3" t="s">
        <v>165</v>
      </c>
    </row>
    <row r="58" spans="1:50" s="3" customFormat="1" x14ac:dyDescent="0.35">
      <c r="A58" s="3" t="s">
        <v>1957</v>
      </c>
      <c r="B58" s="3" t="s">
        <v>1958</v>
      </c>
      <c r="C58" s="3" t="s">
        <v>1959</v>
      </c>
      <c r="D58" s="3" t="s">
        <v>1960</v>
      </c>
      <c r="E58" s="3">
        <v>6202250186</v>
      </c>
      <c r="F58" s="3" t="s">
        <v>1961</v>
      </c>
      <c r="G58" s="4">
        <v>44139.402939814812</v>
      </c>
      <c r="H58" s="3" t="s">
        <v>48</v>
      </c>
      <c r="I58" s="3" t="s">
        <v>1962</v>
      </c>
      <c r="M58" s="3" t="s">
        <v>404</v>
      </c>
      <c r="O58" s="3" t="s">
        <v>441</v>
      </c>
      <c r="Q58" s="3" t="s">
        <v>124</v>
      </c>
      <c r="S58" s="3" t="s">
        <v>1963</v>
      </c>
      <c r="T58" s="3" t="s">
        <v>1964</v>
      </c>
      <c r="U58" s="3" t="s">
        <v>89</v>
      </c>
      <c r="W58" s="3" t="s">
        <v>18</v>
      </c>
      <c r="X58" s="3" t="s">
        <v>1965</v>
      </c>
      <c r="AA58" s="3" t="s">
        <v>1966</v>
      </c>
      <c r="AB58" s="3" t="s">
        <v>61</v>
      </c>
      <c r="AD58" s="3" t="s">
        <v>99</v>
      </c>
      <c r="AF58" s="3" t="s">
        <v>1967</v>
      </c>
      <c r="AG58" s="3" t="s">
        <v>146</v>
      </c>
      <c r="AH58" s="3" t="s">
        <v>1968</v>
      </c>
      <c r="AI58" s="3" t="s">
        <v>100</v>
      </c>
      <c r="AJ58" s="3" t="s">
        <v>100</v>
      </c>
      <c r="AK58" s="3" t="s">
        <v>100</v>
      </c>
      <c r="AL58" s="3" t="s">
        <v>100</v>
      </c>
      <c r="AM58" s="3" t="s">
        <v>76</v>
      </c>
      <c r="AN58" s="3" t="s">
        <v>75</v>
      </c>
      <c r="AO58" s="3" t="s">
        <v>75</v>
      </c>
      <c r="AP58" s="3" t="s">
        <v>75</v>
      </c>
      <c r="AS58" s="3" t="s">
        <v>1969</v>
      </c>
      <c r="AT58" s="3" t="s">
        <v>1970</v>
      </c>
      <c r="AW58" s="3" t="s">
        <v>234</v>
      </c>
    </row>
    <row r="59" spans="1:50" s="3" customFormat="1" x14ac:dyDescent="0.35">
      <c r="A59" s="3" t="s">
        <v>3149</v>
      </c>
      <c r="B59" s="3" t="s">
        <v>3150</v>
      </c>
      <c r="C59" s="3" t="s">
        <v>3151</v>
      </c>
      <c r="D59" s="3" t="s">
        <v>3152</v>
      </c>
      <c r="F59" s="3" t="s">
        <v>3153</v>
      </c>
      <c r="G59" s="4">
        <v>44137.477627314816</v>
      </c>
      <c r="H59" s="3" t="s">
        <v>61</v>
      </c>
      <c r="I59" s="3" t="s">
        <v>83</v>
      </c>
      <c r="K59" s="3" t="s">
        <v>3154</v>
      </c>
      <c r="M59" s="3" t="s">
        <v>226</v>
      </c>
      <c r="O59" s="3" t="s">
        <v>568</v>
      </c>
      <c r="Q59" s="3" t="s">
        <v>124</v>
      </c>
      <c r="T59" s="3" t="s">
        <v>3155</v>
      </c>
      <c r="U59" s="3" t="s">
        <v>804</v>
      </c>
      <c r="W59" s="3" t="s">
        <v>713</v>
      </c>
      <c r="X59" s="3" t="s">
        <v>3156</v>
      </c>
      <c r="Y59" s="3" t="s">
        <v>3157</v>
      </c>
      <c r="AA59" s="3" t="s">
        <v>3158</v>
      </c>
      <c r="AB59" s="3" t="s">
        <v>61</v>
      </c>
      <c r="AD59" s="3" t="s">
        <v>465</v>
      </c>
      <c r="AF59" s="3" t="s">
        <v>3159</v>
      </c>
      <c r="AG59" s="3" t="s">
        <v>195</v>
      </c>
      <c r="AI59" s="3" t="s">
        <v>76</v>
      </c>
      <c r="AJ59" s="3" t="s">
        <v>100</v>
      </c>
      <c r="AK59" s="3" t="s">
        <v>100</v>
      </c>
      <c r="AL59" s="3" t="s">
        <v>76</v>
      </c>
      <c r="AM59" s="3" t="s">
        <v>76</v>
      </c>
      <c r="AN59" s="3" t="s">
        <v>75</v>
      </c>
      <c r="AO59" s="3" t="s">
        <v>75</v>
      </c>
      <c r="AP59" s="3" t="s">
        <v>100</v>
      </c>
      <c r="AS59" s="3" t="s">
        <v>3160</v>
      </c>
      <c r="AT59" s="3" t="s">
        <v>3161</v>
      </c>
      <c r="AV59" s="3" t="s">
        <v>219</v>
      </c>
      <c r="AX59" s="3" t="s">
        <v>48</v>
      </c>
    </row>
    <row r="60" spans="1:50" s="3" customFormat="1" x14ac:dyDescent="0.35">
      <c r="A60" s="3" t="s">
        <v>2326</v>
      </c>
      <c r="F60" s="3" t="s">
        <v>2327</v>
      </c>
      <c r="G60" s="4">
        <v>44138.39738425926</v>
      </c>
      <c r="H60" s="3" t="s">
        <v>61</v>
      </c>
      <c r="I60" s="3" t="s">
        <v>83</v>
      </c>
      <c r="K60" s="3" t="s">
        <v>550</v>
      </c>
      <c r="M60" s="3" t="s">
        <v>85</v>
      </c>
      <c r="O60" s="3" t="s">
        <v>2328</v>
      </c>
      <c r="P60" s="3" t="s">
        <v>2329</v>
      </c>
      <c r="Q60" s="3" t="s">
        <v>87</v>
      </c>
      <c r="S60" s="3" t="s">
        <v>1570</v>
      </c>
      <c r="U60" s="3" t="s">
        <v>67</v>
      </c>
      <c r="W60" s="3" t="s">
        <v>215</v>
      </c>
      <c r="X60" s="3">
        <v>2</v>
      </c>
      <c r="Y60" s="3">
        <v>70</v>
      </c>
      <c r="Z60" s="3">
        <v>5</v>
      </c>
      <c r="AA60" s="3" t="s">
        <v>2330</v>
      </c>
      <c r="AB60" s="3" t="s">
        <v>61</v>
      </c>
      <c r="AD60" s="3" t="s">
        <v>72</v>
      </c>
      <c r="AF60" s="3" t="s">
        <v>2331</v>
      </c>
      <c r="AG60" s="3" t="s">
        <v>146</v>
      </c>
      <c r="AH60" s="3" t="s">
        <v>2332</v>
      </c>
      <c r="AI60" s="3" t="s">
        <v>76</v>
      </c>
      <c r="AJ60" s="3" t="s">
        <v>75</v>
      </c>
      <c r="AK60" s="3" t="s">
        <v>75</v>
      </c>
      <c r="AL60" s="3" t="s">
        <v>76</v>
      </c>
      <c r="AM60" s="3" t="s">
        <v>100</v>
      </c>
      <c r="AN60" s="3" t="s">
        <v>100</v>
      </c>
      <c r="AO60" s="3" t="s">
        <v>100</v>
      </c>
      <c r="AP60" s="3" t="s">
        <v>75</v>
      </c>
      <c r="AX60" s="3" t="s">
        <v>61</v>
      </c>
    </row>
    <row r="61" spans="1:50" s="3" customFormat="1" x14ac:dyDescent="0.35">
      <c r="A61" s="3" t="s">
        <v>3038</v>
      </c>
      <c r="B61" s="3" t="s">
        <v>3039</v>
      </c>
      <c r="C61" s="3" t="s">
        <v>3040</v>
      </c>
      <c r="D61" s="3" t="s">
        <v>306</v>
      </c>
      <c r="E61" s="3">
        <v>3207623014</v>
      </c>
      <c r="F61" s="3" t="s">
        <v>3041</v>
      </c>
      <c r="G61" s="4">
        <v>44137.503113425926</v>
      </c>
      <c r="H61" s="3" t="s">
        <v>61</v>
      </c>
      <c r="I61" s="3" t="s">
        <v>83</v>
      </c>
      <c r="K61" s="3" t="s">
        <v>3042</v>
      </c>
      <c r="M61" s="3" t="s">
        <v>109</v>
      </c>
      <c r="Q61" s="3" t="s">
        <v>124</v>
      </c>
      <c r="S61" s="3" t="s">
        <v>3043</v>
      </c>
      <c r="U61" s="3" t="s">
        <v>614</v>
      </c>
      <c r="W61" s="3" t="s">
        <v>98</v>
      </c>
      <c r="X61" s="3">
        <v>50</v>
      </c>
      <c r="Z61" s="3">
        <v>100</v>
      </c>
      <c r="AA61" s="3" t="s">
        <v>3044</v>
      </c>
      <c r="AB61" s="3" t="s">
        <v>61</v>
      </c>
      <c r="AD61" s="3" t="s">
        <v>176</v>
      </c>
      <c r="AG61" s="3" t="s">
        <v>146</v>
      </c>
      <c r="AH61" s="3" t="s">
        <v>3045</v>
      </c>
      <c r="AI61" s="3" t="s">
        <v>75</v>
      </c>
      <c r="AJ61" s="3" t="s">
        <v>100</v>
      </c>
      <c r="AK61" s="3" t="s">
        <v>75</v>
      </c>
      <c r="AL61" s="3" t="s">
        <v>76</v>
      </c>
      <c r="AM61" s="3" t="s">
        <v>76</v>
      </c>
      <c r="AN61" s="3" t="s">
        <v>76</v>
      </c>
      <c r="AO61" s="3" t="s">
        <v>75</v>
      </c>
      <c r="AP61" s="3" t="s">
        <v>75</v>
      </c>
      <c r="AX61" s="3" t="s">
        <v>61</v>
      </c>
    </row>
    <row r="62" spans="1:50" s="3" customFormat="1" x14ac:dyDescent="0.35">
      <c r="A62" s="3" t="s">
        <v>728</v>
      </c>
      <c r="B62" s="3" t="s">
        <v>729</v>
      </c>
      <c r="C62" s="3" t="s">
        <v>730</v>
      </c>
      <c r="D62" s="3" t="s">
        <v>731</v>
      </c>
      <c r="F62" s="3" t="s">
        <v>732</v>
      </c>
      <c r="G62" s="4">
        <v>44145.430474537039</v>
      </c>
      <c r="H62" s="3" t="s">
        <v>61</v>
      </c>
      <c r="I62" s="3" t="s">
        <v>83</v>
      </c>
      <c r="K62" s="3" t="s">
        <v>308</v>
      </c>
      <c r="M62" s="3" t="s">
        <v>109</v>
      </c>
      <c r="O62" s="3" t="s">
        <v>733</v>
      </c>
      <c r="Q62" s="3" t="s">
        <v>52</v>
      </c>
      <c r="S62" s="3" t="s">
        <v>112</v>
      </c>
      <c r="U62" s="3" t="s">
        <v>734</v>
      </c>
      <c r="W62" s="3" t="s">
        <v>504</v>
      </c>
      <c r="AB62" s="3" t="s">
        <v>61</v>
      </c>
      <c r="AD62" s="3" t="s">
        <v>176</v>
      </c>
      <c r="AF62" s="3" t="s">
        <v>735</v>
      </c>
      <c r="AG62" s="3" t="s">
        <v>73</v>
      </c>
      <c r="AH62" s="3" t="s">
        <v>736</v>
      </c>
      <c r="AI62" s="3" t="s">
        <v>75</v>
      </c>
      <c r="AJ62" s="3" t="s">
        <v>75</v>
      </c>
      <c r="AK62" s="3" t="s">
        <v>75</v>
      </c>
      <c r="AL62" s="3" t="s">
        <v>76</v>
      </c>
      <c r="AM62" s="3" t="s">
        <v>75</v>
      </c>
      <c r="AN62" s="3" t="s">
        <v>75</v>
      </c>
      <c r="AO62" s="3" t="s">
        <v>75</v>
      </c>
      <c r="AP62" s="3" t="s">
        <v>76</v>
      </c>
      <c r="AQ62" s="3" t="s">
        <v>100</v>
      </c>
      <c r="AR62" s="3" t="s">
        <v>737</v>
      </c>
      <c r="AT62" s="3" t="s">
        <v>738</v>
      </c>
      <c r="AX62" s="3" t="s">
        <v>61</v>
      </c>
    </row>
    <row r="63" spans="1:50" s="3" customFormat="1" x14ac:dyDescent="0.35">
      <c r="A63" s="3" t="s">
        <v>2355</v>
      </c>
      <c r="B63" s="3" t="s">
        <v>1930</v>
      </c>
      <c r="C63" s="3" t="s">
        <v>2356</v>
      </c>
      <c r="D63" s="3" t="s">
        <v>120</v>
      </c>
      <c r="E63" s="3">
        <v>2103201287</v>
      </c>
      <c r="F63" s="3" t="s">
        <v>2357</v>
      </c>
      <c r="G63" s="4">
        <v>44138.329930555556</v>
      </c>
      <c r="H63" s="3" t="s">
        <v>48</v>
      </c>
      <c r="I63" s="3" t="s">
        <v>1880</v>
      </c>
      <c r="M63" s="3" t="s">
        <v>2358</v>
      </c>
      <c r="O63" s="3" t="s">
        <v>2359</v>
      </c>
      <c r="Q63" s="3" t="s">
        <v>273</v>
      </c>
      <c r="S63" s="3" t="s">
        <v>2360</v>
      </c>
      <c r="T63" s="3" t="s">
        <v>2361</v>
      </c>
      <c r="U63" s="3" t="s">
        <v>1271</v>
      </c>
      <c r="W63" s="3" t="s">
        <v>713</v>
      </c>
      <c r="X63" s="3">
        <v>30</v>
      </c>
      <c r="Y63" s="3">
        <v>15</v>
      </c>
      <c r="AA63" s="3" t="s">
        <v>2362</v>
      </c>
      <c r="AB63" s="3" t="s">
        <v>48</v>
      </c>
      <c r="AC63" s="3" t="s">
        <v>2363</v>
      </c>
      <c r="AD63" s="3" t="s">
        <v>193</v>
      </c>
      <c r="AE63" s="3" t="s">
        <v>176</v>
      </c>
      <c r="AF63" s="3" t="s">
        <v>2364</v>
      </c>
      <c r="AG63" s="3" t="s">
        <v>146</v>
      </c>
      <c r="AH63" s="3" t="s">
        <v>2365</v>
      </c>
      <c r="AI63" s="3" t="s">
        <v>100</v>
      </c>
      <c r="AJ63" s="3" t="s">
        <v>100</v>
      </c>
      <c r="AK63" s="3" t="s">
        <v>100</v>
      </c>
      <c r="AL63" s="3" t="s">
        <v>100</v>
      </c>
      <c r="AM63" s="3" t="s">
        <v>101</v>
      </c>
      <c r="AN63" s="3" t="s">
        <v>100</v>
      </c>
      <c r="AO63" s="3" t="s">
        <v>100</v>
      </c>
      <c r="AP63" s="3" t="s">
        <v>75</v>
      </c>
      <c r="AS63" s="3" t="s">
        <v>2366</v>
      </c>
      <c r="AT63" s="3" t="s">
        <v>2367</v>
      </c>
      <c r="AU63" s="3" t="s">
        <v>1928</v>
      </c>
      <c r="AW63" s="3" t="s">
        <v>234</v>
      </c>
    </row>
    <row r="64" spans="1:50" s="3" customFormat="1" x14ac:dyDescent="0.35">
      <c r="A64" s="3" t="s">
        <v>372</v>
      </c>
      <c r="B64" s="3" t="s">
        <v>373</v>
      </c>
      <c r="C64" s="3" t="s">
        <v>374</v>
      </c>
      <c r="D64" s="3" t="s">
        <v>120</v>
      </c>
      <c r="E64" s="3">
        <v>7633920649</v>
      </c>
      <c r="F64" s="3" t="s">
        <v>375</v>
      </c>
      <c r="G64" s="4">
        <v>44148.480254629627</v>
      </c>
      <c r="H64" s="3" t="s">
        <v>61</v>
      </c>
      <c r="I64" s="3" t="s">
        <v>83</v>
      </c>
      <c r="K64" s="3" t="s">
        <v>376</v>
      </c>
      <c r="M64" s="3" t="s">
        <v>109</v>
      </c>
      <c r="O64" s="3" t="s">
        <v>377</v>
      </c>
      <c r="Q64" s="3" t="s">
        <v>124</v>
      </c>
      <c r="S64" s="3" t="s">
        <v>378</v>
      </c>
      <c r="T64" s="3" t="s">
        <v>379</v>
      </c>
      <c r="U64" s="3" t="s">
        <v>380</v>
      </c>
      <c r="W64" s="3" t="s">
        <v>215</v>
      </c>
      <c r="AA64" s="3" t="s">
        <v>381</v>
      </c>
      <c r="AB64" s="3" t="s">
        <v>61</v>
      </c>
      <c r="AD64" s="3" t="s">
        <v>193</v>
      </c>
      <c r="AG64" s="3" t="s">
        <v>146</v>
      </c>
      <c r="AI64" s="3" t="s">
        <v>100</v>
      </c>
      <c r="AJ64" s="3" t="s">
        <v>100</v>
      </c>
      <c r="AK64" s="3" t="s">
        <v>100</v>
      </c>
      <c r="AL64" s="3" t="s">
        <v>101</v>
      </c>
      <c r="AM64" s="3" t="s">
        <v>75</v>
      </c>
      <c r="AN64" s="3" t="s">
        <v>75</v>
      </c>
      <c r="AO64" s="3" t="s">
        <v>100</v>
      </c>
      <c r="AP64" s="3" t="s">
        <v>75</v>
      </c>
      <c r="AT64" s="3" t="s">
        <v>382</v>
      </c>
      <c r="AU64" s="3" t="s">
        <v>383</v>
      </c>
      <c r="AV64" s="3" t="s">
        <v>133</v>
      </c>
      <c r="AW64" s="3" t="s">
        <v>384</v>
      </c>
      <c r="AX64" s="3" t="s">
        <v>48</v>
      </c>
    </row>
    <row r="65" spans="1:50" s="3" customFormat="1" x14ac:dyDescent="0.35">
      <c r="A65" s="3" t="s">
        <v>674</v>
      </c>
      <c r="B65" s="3" t="s">
        <v>350</v>
      </c>
      <c r="C65" s="3" t="s">
        <v>675</v>
      </c>
      <c r="D65" s="3" t="s">
        <v>676</v>
      </c>
      <c r="E65" s="3">
        <v>6127874117</v>
      </c>
      <c r="F65" s="3" t="s">
        <v>677</v>
      </c>
      <c r="G65" s="4">
        <v>44145.531365740739</v>
      </c>
      <c r="H65" s="3" t="s">
        <v>48</v>
      </c>
      <c r="I65" s="3" t="s">
        <v>83</v>
      </c>
      <c r="K65" s="3" t="s">
        <v>389</v>
      </c>
      <c r="M65" s="3" t="s">
        <v>50</v>
      </c>
      <c r="O65" s="3" t="s">
        <v>678</v>
      </c>
      <c r="Q65" s="3" t="s">
        <v>273</v>
      </c>
      <c r="S65" s="3" t="s">
        <v>155</v>
      </c>
      <c r="T65" s="3" t="s">
        <v>679</v>
      </c>
      <c r="U65" s="3" t="s">
        <v>213</v>
      </c>
      <c r="V65" s="3" t="s">
        <v>680</v>
      </c>
      <c r="W65" s="3" t="s">
        <v>55</v>
      </c>
      <c r="X65" s="3">
        <v>100</v>
      </c>
      <c r="Y65" s="3">
        <v>100</v>
      </c>
      <c r="Z65" s="3">
        <v>100</v>
      </c>
      <c r="AA65" s="3" t="s">
        <v>681</v>
      </c>
      <c r="AB65" s="3" t="s">
        <v>61</v>
      </c>
      <c r="AD65" s="3" t="s">
        <v>193</v>
      </c>
      <c r="AF65" s="3" t="s">
        <v>682</v>
      </c>
      <c r="AG65" s="3" t="s">
        <v>195</v>
      </c>
      <c r="AH65" s="3" t="s">
        <v>683</v>
      </c>
      <c r="AI65" s="3" t="s">
        <v>75</v>
      </c>
      <c r="AJ65" s="3" t="s">
        <v>75</v>
      </c>
      <c r="AK65" s="3" t="s">
        <v>100</v>
      </c>
      <c r="AL65" s="3" t="s">
        <v>100</v>
      </c>
      <c r="AM65" s="3" t="s">
        <v>75</v>
      </c>
      <c r="AN65" s="3" t="s">
        <v>100</v>
      </c>
      <c r="AO65" s="3" t="s">
        <v>100</v>
      </c>
      <c r="AP65" s="3" t="s">
        <v>75</v>
      </c>
      <c r="AQ65" s="3" t="s">
        <v>100</v>
      </c>
      <c r="AR65" s="3" t="s">
        <v>684</v>
      </c>
      <c r="AS65" s="3" t="s">
        <v>685</v>
      </c>
      <c r="AT65" s="3" t="s">
        <v>686</v>
      </c>
      <c r="AW65" s="3" t="s">
        <v>234</v>
      </c>
    </row>
    <row r="66" spans="1:50" s="3" customFormat="1" x14ac:dyDescent="0.35">
      <c r="A66" s="3" t="s">
        <v>2124</v>
      </c>
      <c r="B66" s="3" t="s">
        <v>2125</v>
      </c>
      <c r="C66" s="3" t="s">
        <v>2126</v>
      </c>
      <c r="E66" s="3">
        <v>8607711691</v>
      </c>
      <c r="F66" s="3" t="s">
        <v>2127</v>
      </c>
      <c r="G66" s="4">
        <v>44138.540185185186</v>
      </c>
      <c r="H66" s="3" t="s">
        <v>48</v>
      </c>
      <c r="I66" s="3" t="s">
        <v>1742</v>
      </c>
      <c r="M66" s="3" t="s">
        <v>85</v>
      </c>
      <c r="O66" s="3" t="s">
        <v>2128</v>
      </c>
      <c r="Q66" s="3" t="s">
        <v>52</v>
      </c>
      <c r="S66" s="3" t="s">
        <v>463</v>
      </c>
      <c r="U66" s="3" t="s">
        <v>804</v>
      </c>
      <c r="W66" s="3" t="s">
        <v>245</v>
      </c>
      <c r="AB66" s="3" t="s">
        <v>61</v>
      </c>
      <c r="AD66" s="3" t="s">
        <v>193</v>
      </c>
      <c r="AG66" s="3" t="s">
        <v>146</v>
      </c>
      <c r="AI66" s="3" t="s">
        <v>75</v>
      </c>
      <c r="AJ66" s="3" t="s">
        <v>75</v>
      </c>
      <c r="AK66" s="3" t="s">
        <v>100</v>
      </c>
      <c r="AL66" s="3" t="s">
        <v>100</v>
      </c>
      <c r="AM66" s="3" t="s">
        <v>75</v>
      </c>
      <c r="AN66" s="3" t="s">
        <v>100</v>
      </c>
      <c r="AO66" s="3" t="s">
        <v>75</v>
      </c>
      <c r="AP66" s="3" t="s">
        <v>100</v>
      </c>
    </row>
    <row r="67" spans="1:50" s="3" customFormat="1" x14ac:dyDescent="0.35">
      <c r="A67" s="3" t="s">
        <v>1454</v>
      </c>
      <c r="B67" s="3" t="s">
        <v>1455</v>
      </c>
      <c r="C67" s="3" t="s">
        <v>1456</v>
      </c>
      <c r="D67" s="3" t="s">
        <v>120</v>
      </c>
      <c r="E67" s="3" t="s">
        <v>1457</v>
      </c>
      <c r="F67" s="3" t="s">
        <v>1458</v>
      </c>
      <c r="G67" s="4">
        <v>44144.502384259256</v>
      </c>
      <c r="H67" s="3" t="s">
        <v>61</v>
      </c>
      <c r="I67" s="3" t="s">
        <v>83</v>
      </c>
      <c r="K67" s="3" t="s">
        <v>1459</v>
      </c>
      <c r="M67" s="3" t="s">
        <v>85</v>
      </c>
      <c r="O67" s="3" t="s">
        <v>187</v>
      </c>
      <c r="Q67" s="3" t="s">
        <v>64</v>
      </c>
      <c r="S67" s="3" t="s">
        <v>1460</v>
      </c>
      <c r="U67" s="3" t="s">
        <v>126</v>
      </c>
      <c r="W67" s="3" t="s">
        <v>55</v>
      </c>
      <c r="X67" s="3" t="s">
        <v>1461</v>
      </c>
      <c r="Y67" s="3" t="s">
        <v>1461</v>
      </c>
      <c r="Z67" s="3" t="s">
        <v>1461</v>
      </c>
      <c r="AA67" s="3" t="s">
        <v>1462</v>
      </c>
      <c r="AB67" s="3" t="s">
        <v>61</v>
      </c>
      <c r="AD67" s="3" t="s">
        <v>193</v>
      </c>
      <c r="AG67" s="3" t="s">
        <v>146</v>
      </c>
      <c r="AJ67" s="3" t="s">
        <v>100</v>
      </c>
      <c r="AK67" s="3" t="s">
        <v>75</v>
      </c>
      <c r="AL67" s="3" t="s">
        <v>101</v>
      </c>
      <c r="AM67" s="3" t="s">
        <v>101</v>
      </c>
      <c r="AN67" s="3" t="s">
        <v>75</v>
      </c>
      <c r="AO67" s="3" t="s">
        <v>100</v>
      </c>
      <c r="AP67" s="3" t="s">
        <v>75</v>
      </c>
      <c r="AS67" s="3" t="s">
        <v>1463</v>
      </c>
      <c r="AT67" s="3" t="s">
        <v>1464</v>
      </c>
      <c r="AV67" s="3" t="s">
        <v>840</v>
      </c>
      <c r="AW67" s="3" t="s">
        <v>102</v>
      </c>
      <c r="AX67" s="3" t="s">
        <v>48</v>
      </c>
    </row>
    <row r="68" spans="1:50" s="3" customFormat="1" x14ac:dyDescent="0.35">
      <c r="A68" s="3" t="s">
        <v>2585</v>
      </c>
      <c r="B68" s="3" t="s">
        <v>1915</v>
      </c>
      <c r="C68" s="3" t="s">
        <v>2586</v>
      </c>
      <c r="D68" s="3" t="s">
        <v>223</v>
      </c>
      <c r="E68" s="3">
        <v>8605670863</v>
      </c>
      <c r="F68" s="3" t="s">
        <v>2587</v>
      </c>
      <c r="G68" s="4">
        <v>44137.634143518517</v>
      </c>
      <c r="H68" s="3" t="s">
        <v>48</v>
      </c>
      <c r="I68" s="3" t="s">
        <v>1742</v>
      </c>
      <c r="M68" s="3" t="s">
        <v>50</v>
      </c>
      <c r="O68" s="3" t="s">
        <v>2588</v>
      </c>
      <c r="P68" s="3" t="s">
        <v>2589</v>
      </c>
      <c r="Q68" s="3" t="s">
        <v>52</v>
      </c>
      <c r="S68" s="3" t="s">
        <v>2590</v>
      </c>
      <c r="T68" s="3" t="s">
        <v>2591</v>
      </c>
      <c r="U68" s="3" t="s">
        <v>2592</v>
      </c>
      <c r="W68" s="3" t="s">
        <v>245</v>
      </c>
      <c r="Y68" s="3">
        <v>20</v>
      </c>
      <c r="Z68" s="3">
        <v>20</v>
      </c>
      <c r="AA68" s="3" t="s">
        <v>2593</v>
      </c>
      <c r="AB68" s="3" t="s">
        <v>61</v>
      </c>
      <c r="AD68" s="3" t="s">
        <v>99</v>
      </c>
      <c r="AF68" s="3" t="s">
        <v>2594</v>
      </c>
      <c r="AG68" s="3" t="s">
        <v>146</v>
      </c>
      <c r="AH68" s="3" t="s">
        <v>2595</v>
      </c>
      <c r="AI68" s="3" t="s">
        <v>100</v>
      </c>
      <c r="AJ68" s="3" t="s">
        <v>75</v>
      </c>
      <c r="AK68" s="3" t="s">
        <v>100</v>
      </c>
      <c r="AL68" s="3" t="s">
        <v>100</v>
      </c>
      <c r="AN68" s="3" t="s">
        <v>100</v>
      </c>
      <c r="AO68" s="3" t="s">
        <v>100</v>
      </c>
      <c r="AP68" s="3" t="s">
        <v>75</v>
      </c>
      <c r="AS68" s="3" t="s">
        <v>2596</v>
      </c>
      <c r="AT68" s="3" t="s">
        <v>2597</v>
      </c>
      <c r="AU68" s="3" t="s">
        <v>2598</v>
      </c>
      <c r="AW68" s="3" t="s">
        <v>165</v>
      </c>
    </row>
    <row r="69" spans="1:50" s="3" customFormat="1" x14ac:dyDescent="0.35">
      <c r="A69" s="3" t="s">
        <v>929</v>
      </c>
      <c r="B69" s="3" t="s">
        <v>253</v>
      </c>
      <c r="C69" s="3" t="s">
        <v>930</v>
      </c>
      <c r="D69" s="3" t="s">
        <v>931</v>
      </c>
      <c r="E69" s="3" t="s">
        <v>932</v>
      </c>
      <c r="F69" s="3" t="s">
        <v>933</v>
      </c>
      <c r="G69" s="4">
        <v>44144.677708333336</v>
      </c>
      <c r="H69" s="3" t="s">
        <v>61</v>
      </c>
      <c r="I69" s="3" t="s">
        <v>83</v>
      </c>
      <c r="K69" s="3" t="s">
        <v>389</v>
      </c>
      <c r="M69" s="3" t="s">
        <v>85</v>
      </c>
      <c r="O69" s="3" t="s">
        <v>934</v>
      </c>
      <c r="Q69" s="3" t="s">
        <v>87</v>
      </c>
      <c r="S69" s="3" t="s">
        <v>142</v>
      </c>
      <c r="U69" s="3" t="s">
        <v>791</v>
      </c>
      <c r="W69" s="3" t="s">
        <v>68</v>
      </c>
      <c r="X69" s="3">
        <v>50</v>
      </c>
      <c r="Y69" s="3" t="s">
        <v>935</v>
      </c>
      <c r="AA69" s="3" t="s">
        <v>936</v>
      </c>
      <c r="AB69" s="3" t="s">
        <v>61</v>
      </c>
      <c r="AD69" s="3" t="s">
        <v>72</v>
      </c>
      <c r="AF69" s="3" t="s">
        <v>937</v>
      </c>
      <c r="AG69" s="3" t="s">
        <v>146</v>
      </c>
      <c r="AH69" s="3" t="s">
        <v>938</v>
      </c>
      <c r="AI69" s="3" t="s">
        <v>76</v>
      </c>
      <c r="AJ69" s="3" t="s">
        <v>76</v>
      </c>
      <c r="AK69" s="3" t="s">
        <v>75</v>
      </c>
      <c r="AL69" s="3" t="s">
        <v>75</v>
      </c>
      <c r="AM69" s="3" t="s">
        <v>75</v>
      </c>
      <c r="AN69" s="3" t="s">
        <v>101</v>
      </c>
      <c r="AO69" s="3" t="s">
        <v>101</v>
      </c>
      <c r="AP69" s="3" t="s">
        <v>75</v>
      </c>
      <c r="AQ69" s="3" t="s">
        <v>101</v>
      </c>
      <c r="AS69" s="3" t="s">
        <v>939</v>
      </c>
      <c r="AT69" s="3" t="s">
        <v>940</v>
      </c>
      <c r="AW69" s="3" t="s">
        <v>234</v>
      </c>
      <c r="AX69" s="3" t="s">
        <v>48</v>
      </c>
    </row>
    <row r="70" spans="1:50" s="3" customFormat="1" x14ac:dyDescent="0.35">
      <c r="A70" s="3" t="s">
        <v>1059</v>
      </c>
      <c r="B70" s="3" t="s">
        <v>1060</v>
      </c>
      <c r="C70" s="3" t="s">
        <v>1061</v>
      </c>
      <c r="D70" s="3" t="s">
        <v>1062</v>
      </c>
      <c r="E70" s="3">
        <v>3204532900</v>
      </c>
      <c r="F70" s="3" t="s">
        <v>1063</v>
      </c>
      <c r="G70" s="4">
        <v>44144.57613425926</v>
      </c>
      <c r="H70" s="3" t="s">
        <v>61</v>
      </c>
      <c r="I70" s="3" t="s">
        <v>83</v>
      </c>
      <c r="K70" s="3" t="s">
        <v>1064</v>
      </c>
      <c r="M70" s="3" t="s">
        <v>85</v>
      </c>
      <c r="O70" s="3" t="s">
        <v>187</v>
      </c>
      <c r="Q70" s="3" t="s">
        <v>124</v>
      </c>
      <c r="S70" s="3" t="s">
        <v>1037</v>
      </c>
      <c r="U70" s="3" t="s">
        <v>89</v>
      </c>
      <c r="W70" s="3" t="s">
        <v>1065</v>
      </c>
      <c r="Y70" s="3">
        <v>3</v>
      </c>
      <c r="AA70" s="3" t="s">
        <v>1066</v>
      </c>
      <c r="AB70" s="3" t="s">
        <v>61</v>
      </c>
      <c r="AD70" s="3" t="s">
        <v>99</v>
      </c>
      <c r="AG70" s="3" t="s">
        <v>195</v>
      </c>
      <c r="AI70" s="3" t="s">
        <v>75</v>
      </c>
      <c r="AJ70" s="3" t="s">
        <v>100</v>
      </c>
      <c r="AK70" s="3" t="s">
        <v>100</v>
      </c>
      <c r="AL70" s="3" t="s">
        <v>75</v>
      </c>
      <c r="AM70" s="3" t="s">
        <v>76</v>
      </c>
      <c r="AN70" s="3" t="s">
        <v>75</v>
      </c>
      <c r="AO70" s="3" t="s">
        <v>100</v>
      </c>
      <c r="AP70" s="3" t="s">
        <v>76</v>
      </c>
      <c r="AS70" s="3" t="s">
        <v>1067</v>
      </c>
      <c r="AX70" s="3" t="s">
        <v>61</v>
      </c>
    </row>
    <row r="71" spans="1:50" s="3" customFormat="1" x14ac:dyDescent="0.35">
      <c r="A71" s="3" t="s">
        <v>521</v>
      </c>
      <c r="B71" s="3" t="s">
        <v>522</v>
      </c>
      <c r="C71" s="3" t="s">
        <v>523</v>
      </c>
      <c r="D71" s="3" t="s">
        <v>524</v>
      </c>
      <c r="E71" s="3">
        <v>5074427881</v>
      </c>
      <c r="F71" s="3" t="s">
        <v>525</v>
      </c>
      <c r="G71" s="4">
        <v>44146.52270833333</v>
      </c>
      <c r="H71" s="3" t="s">
        <v>61</v>
      </c>
      <c r="I71" s="3" t="s">
        <v>83</v>
      </c>
      <c r="K71" s="3" t="s">
        <v>526</v>
      </c>
      <c r="M71" s="3" t="s">
        <v>85</v>
      </c>
      <c r="O71" s="3" t="s">
        <v>527</v>
      </c>
      <c r="Q71" s="3" t="s">
        <v>124</v>
      </c>
      <c r="S71" s="3" t="s">
        <v>528</v>
      </c>
      <c r="T71" s="3" t="s">
        <v>529</v>
      </c>
      <c r="U71" s="3" t="s">
        <v>530</v>
      </c>
      <c r="W71" s="3" t="s">
        <v>68</v>
      </c>
      <c r="X71" s="3">
        <v>12</v>
      </c>
      <c r="Y71" s="3">
        <v>200</v>
      </c>
      <c r="AA71" s="3" t="s">
        <v>531</v>
      </c>
      <c r="AB71" s="3" t="s">
        <v>61</v>
      </c>
      <c r="AD71" s="3" t="s">
        <v>176</v>
      </c>
      <c r="AF71" s="3" t="s">
        <v>532</v>
      </c>
      <c r="AG71" s="3" t="s">
        <v>73</v>
      </c>
      <c r="AI71" s="3" t="s">
        <v>76</v>
      </c>
      <c r="AJ71" s="3" t="s">
        <v>75</v>
      </c>
      <c r="AK71" s="3" t="s">
        <v>75</v>
      </c>
      <c r="AL71" s="3" t="s">
        <v>100</v>
      </c>
      <c r="AM71" s="3" t="s">
        <v>75</v>
      </c>
      <c r="AN71" s="3" t="s">
        <v>75</v>
      </c>
      <c r="AO71" s="3" t="s">
        <v>75</v>
      </c>
      <c r="AP71" s="3" t="s">
        <v>75</v>
      </c>
      <c r="AS71" s="3" t="s">
        <v>533</v>
      </c>
      <c r="AT71" s="3" t="s">
        <v>534</v>
      </c>
      <c r="AX71" s="3" t="s">
        <v>61</v>
      </c>
    </row>
    <row r="72" spans="1:50" s="3" customFormat="1" x14ac:dyDescent="0.35">
      <c r="A72" s="3" t="s">
        <v>700</v>
      </c>
      <c r="B72" s="3" t="s">
        <v>701</v>
      </c>
      <c r="C72" s="3" t="s">
        <v>702</v>
      </c>
      <c r="D72" s="3" t="s">
        <v>703</v>
      </c>
      <c r="F72" s="3" t="s">
        <v>704</v>
      </c>
      <c r="G72" s="4">
        <v>44145.491157407407</v>
      </c>
      <c r="H72" s="3" t="s">
        <v>61</v>
      </c>
      <c r="I72" s="3" t="s">
        <v>83</v>
      </c>
      <c r="K72" s="3" t="s">
        <v>389</v>
      </c>
      <c r="M72" s="3" t="s">
        <v>85</v>
      </c>
      <c r="O72" s="3" t="s">
        <v>187</v>
      </c>
      <c r="Q72" s="3" t="s">
        <v>87</v>
      </c>
      <c r="S72" s="3" t="s">
        <v>705</v>
      </c>
      <c r="U72" s="3" t="s">
        <v>706</v>
      </c>
      <c r="W72" s="3" t="s">
        <v>504</v>
      </c>
      <c r="AB72" s="3" t="s">
        <v>61</v>
      </c>
      <c r="AD72" s="3" t="s">
        <v>465</v>
      </c>
      <c r="AG72" s="3" t="s">
        <v>146</v>
      </c>
      <c r="AJ72" s="3" t="s">
        <v>75</v>
      </c>
      <c r="AK72" s="3" t="s">
        <v>100</v>
      </c>
      <c r="AL72" s="3" t="s">
        <v>100</v>
      </c>
      <c r="AM72" s="3" t="s">
        <v>100</v>
      </c>
      <c r="AN72" s="3" t="s">
        <v>75</v>
      </c>
      <c r="AO72" s="3" t="s">
        <v>100</v>
      </c>
      <c r="AP72" s="3" t="s">
        <v>75</v>
      </c>
    </row>
    <row r="73" spans="1:50" s="3" customFormat="1" x14ac:dyDescent="0.35">
      <c r="A73" s="3" t="s">
        <v>252</v>
      </c>
      <c r="B73" s="3" t="s">
        <v>253</v>
      </c>
      <c r="C73" s="3" t="s">
        <v>254</v>
      </c>
      <c r="D73" s="3" t="s">
        <v>120</v>
      </c>
      <c r="E73" s="3">
        <v>2183655254</v>
      </c>
      <c r="F73" s="3" t="s">
        <v>255</v>
      </c>
      <c r="G73" s="4">
        <v>44152.617372685185</v>
      </c>
      <c r="H73" s="3" t="s">
        <v>61</v>
      </c>
      <c r="I73" s="3" t="s">
        <v>83</v>
      </c>
      <c r="K73" s="3" t="s">
        <v>256</v>
      </c>
      <c r="M73" s="3" t="s">
        <v>50</v>
      </c>
      <c r="O73" s="3" t="s">
        <v>257</v>
      </c>
      <c r="Q73" s="3" t="s">
        <v>124</v>
      </c>
      <c r="S73" s="3" t="s">
        <v>258</v>
      </c>
      <c r="T73" s="3" t="s">
        <v>259</v>
      </c>
      <c r="U73" s="3" t="s">
        <v>89</v>
      </c>
      <c r="W73" s="3" t="s">
        <v>260</v>
      </c>
      <c r="Y73" s="3">
        <v>24</v>
      </c>
      <c r="Z73" s="3">
        <v>32</v>
      </c>
      <c r="AA73" s="3" t="s">
        <v>261</v>
      </c>
      <c r="AB73" s="3" t="s">
        <v>48</v>
      </c>
      <c r="AC73" s="3" t="s">
        <v>262</v>
      </c>
      <c r="AD73" s="3" t="s">
        <v>193</v>
      </c>
      <c r="AE73" s="3" t="s">
        <v>193</v>
      </c>
      <c r="AF73" s="3" t="s">
        <v>263</v>
      </c>
      <c r="AG73" s="3" t="s">
        <v>146</v>
      </c>
      <c r="AI73" s="3" t="s">
        <v>75</v>
      </c>
      <c r="AJ73" s="3" t="s">
        <v>75</v>
      </c>
      <c r="AK73" s="3" t="s">
        <v>75</v>
      </c>
      <c r="AL73" s="3" t="s">
        <v>101</v>
      </c>
      <c r="AM73" s="3" t="s">
        <v>76</v>
      </c>
      <c r="AN73" s="3" t="s">
        <v>100</v>
      </c>
      <c r="AO73" s="3" t="s">
        <v>100</v>
      </c>
      <c r="AP73" s="3" t="s">
        <v>75</v>
      </c>
      <c r="AS73" s="3" t="s">
        <v>264</v>
      </c>
      <c r="AT73" s="3" t="s">
        <v>265</v>
      </c>
      <c r="AW73" s="3" t="s">
        <v>102</v>
      </c>
      <c r="AX73" s="3" t="s">
        <v>48</v>
      </c>
    </row>
    <row r="74" spans="1:50" s="3" customFormat="1" x14ac:dyDescent="0.35">
      <c r="A74" s="3" t="s">
        <v>303</v>
      </c>
      <c r="B74" s="3" t="s">
        <v>304</v>
      </c>
      <c r="C74" s="3" t="s">
        <v>305</v>
      </c>
      <c r="D74" s="3" t="s">
        <v>306</v>
      </c>
      <c r="E74" s="3">
        <v>2183655140</v>
      </c>
      <c r="F74" s="3" t="s">
        <v>307</v>
      </c>
      <c r="G74" s="4">
        <v>44151.636793981481</v>
      </c>
      <c r="H74" s="3" t="s">
        <v>61</v>
      </c>
      <c r="I74" s="3" t="s">
        <v>83</v>
      </c>
      <c r="K74" s="3" t="s">
        <v>308</v>
      </c>
      <c r="M74" s="3" t="s">
        <v>109</v>
      </c>
      <c r="O74" s="3" t="s">
        <v>309</v>
      </c>
      <c r="Q74" s="3" t="s">
        <v>124</v>
      </c>
      <c r="S74" s="3" t="s">
        <v>298</v>
      </c>
      <c r="U74" s="3" t="s">
        <v>310</v>
      </c>
      <c r="W74" s="3" t="s">
        <v>18</v>
      </c>
      <c r="AA74" s="3" t="s">
        <v>311</v>
      </c>
      <c r="AB74" s="3" t="s">
        <v>61</v>
      </c>
      <c r="AD74" s="3" t="s">
        <v>193</v>
      </c>
      <c r="AG74" s="3" t="s">
        <v>146</v>
      </c>
      <c r="AI74" s="3" t="s">
        <v>75</v>
      </c>
      <c r="AJ74" s="3" t="s">
        <v>75</v>
      </c>
      <c r="AK74" s="3" t="s">
        <v>100</v>
      </c>
      <c r="AL74" s="3" t="s">
        <v>76</v>
      </c>
      <c r="AM74" s="3" t="s">
        <v>76</v>
      </c>
      <c r="AN74" s="3" t="s">
        <v>75</v>
      </c>
      <c r="AO74" s="3" t="s">
        <v>75</v>
      </c>
      <c r="AP74" s="3" t="s">
        <v>76</v>
      </c>
    </row>
    <row r="75" spans="1:50" s="3" customFormat="1" x14ac:dyDescent="0.35">
      <c r="A75" s="3" t="s">
        <v>1929</v>
      </c>
      <c r="B75" s="3" t="s">
        <v>1930</v>
      </c>
      <c r="C75" s="3" t="s">
        <v>1931</v>
      </c>
      <c r="D75" s="3" t="s">
        <v>1932</v>
      </c>
      <c r="E75" s="3" t="s">
        <v>1933</v>
      </c>
      <c r="F75" s="3" t="s">
        <v>1934</v>
      </c>
      <c r="G75" s="4">
        <v>44139.452349537038</v>
      </c>
      <c r="H75" s="3" t="s">
        <v>48</v>
      </c>
      <c r="I75" s="3" t="s">
        <v>1935</v>
      </c>
      <c r="M75" s="3" t="s">
        <v>1936</v>
      </c>
      <c r="O75" s="3" t="s">
        <v>441</v>
      </c>
      <c r="Q75" s="3" t="s">
        <v>124</v>
      </c>
      <c r="S75" s="3" t="s">
        <v>112</v>
      </c>
      <c r="T75" s="3" t="s">
        <v>1937</v>
      </c>
      <c r="U75" s="3" t="s">
        <v>791</v>
      </c>
      <c r="W75" s="3" t="s">
        <v>20</v>
      </c>
      <c r="Z75" s="3">
        <v>6</v>
      </c>
      <c r="AA75" s="3" t="s">
        <v>1938</v>
      </c>
      <c r="AB75" s="3" t="s">
        <v>61</v>
      </c>
      <c r="AD75" s="3" t="s">
        <v>99</v>
      </c>
      <c r="AF75" s="3" t="s">
        <v>1939</v>
      </c>
      <c r="AG75" s="3" t="s">
        <v>146</v>
      </c>
      <c r="AI75" s="3" t="s">
        <v>75</v>
      </c>
      <c r="AJ75" s="3" t="s">
        <v>100</v>
      </c>
      <c r="AK75" s="3" t="s">
        <v>75</v>
      </c>
      <c r="AL75" s="3" t="s">
        <v>76</v>
      </c>
      <c r="AM75" s="3" t="s">
        <v>75</v>
      </c>
      <c r="AN75" s="3" t="s">
        <v>75</v>
      </c>
      <c r="AO75" s="3" t="s">
        <v>101</v>
      </c>
      <c r="AP75" s="3" t="s">
        <v>76</v>
      </c>
      <c r="AS75" s="3" t="s">
        <v>1940</v>
      </c>
      <c r="AT75" s="3" t="s">
        <v>1941</v>
      </c>
    </row>
    <row r="76" spans="1:50" s="3" customFormat="1" x14ac:dyDescent="0.35">
      <c r="A76" s="3" t="s">
        <v>1154</v>
      </c>
      <c r="B76" s="3" t="s">
        <v>1155</v>
      </c>
      <c r="C76" s="3" t="s">
        <v>808</v>
      </c>
      <c r="D76" s="3" t="s">
        <v>1156</v>
      </c>
      <c r="F76" s="3" t="s">
        <v>1157</v>
      </c>
      <c r="G76" s="4">
        <v>44144.548495370371</v>
      </c>
      <c r="H76" s="3" t="s">
        <v>61</v>
      </c>
      <c r="I76" s="3" t="s">
        <v>83</v>
      </c>
      <c r="K76" s="3" t="s">
        <v>389</v>
      </c>
      <c r="M76" s="3" t="s">
        <v>50</v>
      </c>
      <c r="O76" s="3" t="s">
        <v>330</v>
      </c>
      <c r="Q76" s="3" t="s">
        <v>273</v>
      </c>
      <c r="S76" s="3" t="s">
        <v>1158</v>
      </c>
      <c r="U76" s="3" t="s">
        <v>490</v>
      </c>
      <c r="W76" s="3" t="s">
        <v>245</v>
      </c>
      <c r="Y76" s="3">
        <v>10</v>
      </c>
      <c r="Z76" s="3">
        <v>50</v>
      </c>
      <c r="AA76" s="3" t="s">
        <v>1159</v>
      </c>
      <c r="AB76" s="3" t="s">
        <v>48</v>
      </c>
      <c r="AC76" s="3" t="s">
        <v>1160</v>
      </c>
      <c r="AD76" s="3" t="s">
        <v>72</v>
      </c>
      <c r="AE76" s="3" t="s">
        <v>72</v>
      </c>
      <c r="AF76" s="3" t="s">
        <v>1161</v>
      </c>
      <c r="AG76" s="3" t="s">
        <v>146</v>
      </c>
      <c r="AH76" s="3" t="s">
        <v>1162</v>
      </c>
      <c r="AI76" s="3" t="s">
        <v>100</v>
      </c>
      <c r="AJ76" s="3" t="s">
        <v>100</v>
      </c>
      <c r="AK76" s="3" t="s">
        <v>100</v>
      </c>
      <c r="AL76" s="3" t="s">
        <v>100</v>
      </c>
      <c r="AM76" s="3" t="s">
        <v>75</v>
      </c>
      <c r="AN76" s="3" t="s">
        <v>100</v>
      </c>
      <c r="AO76" s="3" t="s">
        <v>100</v>
      </c>
      <c r="AP76" s="3" t="s">
        <v>75</v>
      </c>
      <c r="AS76" s="3" t="s">
        <v>1163</v>
      </c>
      <c r="AT76" s="3" t="s">
        <v>1164</v>
      </c>
      <c r="AX76" s="3" t="s">
        <v>48</v>
      </c>
    </row>
    <row r="77" spans="1:50" s="3" customFormat="1" x14ac:dyDescent="0.35">
      <c r="A77" s="3" t="s">
        <v>3185</v>
      </c>
      <c r="B77" s="3" t="s">
        <v>2839</v>
      </c>
      <c r="C77" s="3" t="s">
        <v>3186</v>
      </c>
      <c r="D77" s="3" t="s">
        <v>306</v>
      </c>
      <c r="E77" s="3" t="s">
        <v>3187</v>
      </c>
      <c r="F77" s="3" t="s">
        <v>3188</v>
      </c>
      <c r="G77" s="4">
        <v>44137.475729166668</v>
      </c>
      <c r="H77" s="3" t="s">
        <v>61</v>
      </c>
      <c r="I77" s="3" t="s">
        <v>83</v>
      </c>
      <c r="K77" s="3" t="s">
        <v>308</v>
      </c>
      <c r="M77" s="3" t="s">
        <v>109</v>
      </c>
      <c r="O77" s="3" t="s">
        <v>37</v>
      </c>
      <c r="P77" s="3" t="s">
        <v>3189</v>
      </c>
      <c r="Q77" s="3" t="s">
        <v>124</v>
      </c>
      <c r="S77" s="3" t="s">
        <v>3190</v>
      </c>
      <c r="U77" s="3" t="s">
        <v>3191</v>
      </c>
      <c r="V77" s="3" t="s">
        <v>3192</v>
      </c>
      <c r="AG77" s="3" t="s">
        <v>146</v>
      </c>
      <c r="AS77" s="3" t="s">
        <v>3193</v>
      </c>
      <c r="AT77" s="3" t="s">
        <v>3194</v>
      </c>
      <c r="AX77" s="3" t="s">
        <v>48</v>
      </c>
    </row>
    <row r="78" spans="1:50" s="3" customFormat="1" x14ac:dyDescent="0.35">
      <c r="A78" s="3" t="s">
        <v>2612</v>
      </c>
      <c r="B78" s="3" t="s">
        <v>2613</v>
      </c>
      <c r="C78" s="3" t="s">
        <v>2614</v>
      </c>
      <c r="E78" s="3">
        <v>8033432577</v>
      </c>
      <c r="F78" s="3" t="s">
        <v>2615</v>
      </c>
      <c r="G78" s="4">
        <v>44137.631319444445</v>
      </c>
      <c r="H78" s="3" t="s">
        <v>48</v>
      </c>
      <c r="I78" s="3" t="s">
        <v>2392</v>
      </c>
      <c r="M78" s="3" t="s">
        <v>50</v>
      </c>
      <c r="O78" s="3" t="s">
        <v>2616</v>
      </c>
      <c r="Q78" s="3" t="s">
        <v>273</v>
      </c>
      <c r="S78" s="3" t="s">
        <v>2617</v>
      </c>
      <c r="T78" s="3" t="s">
        <v>2618</v>
      </c>
      <c r="U78" s="3" t="s">
        <v>2619</v>
      </c>
      <c r="W78" s="3" t="s">
        <v>260</v>
      </c>
      <c r="Y78" s="3">
        <v>30</v>
      </c>
      <c r="Z78" s="3">
        <v>50</v>
      </c>
      <c r="AA78" s="3" t="s">
        <v>2620</v>
      </c>
      <c r="AB78" s="3" t="s">
        <v>61</v>
      </c>
      <c r="AD78" s="3" t="s">
        <v>465</v>
      </c>
      <c r="AG78" s="3" t="s">
        <v>195</v>
      </c>
      <c r="AI78" s="3" t="s">
        <v>100</v>
      </c>
      <c r="AJ78" s="3" t="s">
        <v>100</v>
      </c>
      <c r="AK78" s="3" t="s">
        <v>100</v>
      </c>
      <c r="AL78" s="3" t="s">
        <v>101</v>
      </c>
      <c r="AM78" s="3" t="s">
        <v>75</v>
      </c>
      <c r="AN78" s="3" t="s">
        <v>75</v>
      </c>
      <c r="AO78" s="3" t="s">
        <v>75</v>
      </c>
      <c r="AP78" s="3" t="s">
        <v>76</v>
      </c>
      <c r="AS78" s="3" t="s">
        <v>2621</v>
      </c>
      <c r="AT78" s="3" t="s">
        <v>2622</v>
      </c>
      <c r="AW78" s="3" t="s">
        <v>234</v>
      </c>
    </row>
    <row r="79" spans="1:50" s="3" customFormat="1" x14ac:dyDescent="0.35">
      <c r="A79" s="3" t="s">
        <v>1634</v>
      </c>
      <c r="B79" s="3" t="s">
        <v>1635</v>
      </c>
      <c r="C79" s="3" t="s">
        <v>1636</v>
      </c>
      <c r="E79" s="3">
        <v>2187399387</v>
      </c>
      <c r="F79" s="3" t="s">
        <v>1637</v>
      </c>
      <c r="G79" s="4">
        <v>44141.483229166668</v>
      </c>
      <c r="H79" s="3" t="s">
        <v>61</v>
      </c>
      <c r="I79" s="3" t="s">
        <v>83</v>
      </c>
      <c r="K79" s="3" t="s">
        <v>801</v>
      </c>
      <c r="M79" s="3" t="s">
        <v>109</v>
      </c>
      <c r="O79" s="3" t="s">
        <v>1638</v>
      </c>
      <c r="P79" s="3" t="s">
        <v>1639</v>
      </c>
      <c r="Q79" s="3" t="s">
        <v>124</v>
      </c>
      <c r="S79" s="3" t="s">
        <v>155</v>
      </c>
      <c r="T79" s="3" t="s">
        <v>1640</v>
      </c>
      <c r="U79" s="3" t="s">
        <v>1641</v>
      </c>
      <c r="V79" s="3" t="s">
        <v>1642</v>
      </c>
      <c r="W79" s="3" t="s">
        <v>55</v>
      </c>
      <c r="X79" s="3">
        <v>200</v>
      </c>
      <c r="Y79" s="3">
        <v>100</v>
      </c>
      <c r="Z79" s="3">
        <v>100</v>
      </c>
      <c r="AA79" s="3" t="s">
        <v>1643</v>
      </c>
      <c r="AB79" s="3" t="s">
        <v>61</v>
      </c>
      <c r="AD79" s="3" t="s">
        <v>176</v>
      </c>
      <c r="AF79" s="3" t="s">
        <v>1644</v>
      </c>
      <c r="AG79" s="3" t="s">
        <v>146</v>
      </c>
      <c r="AH79" s="3" t="s">
        <v>1645</v>
      </c>
      <c r="AI79" s="3" t="s">
        <v>100</v>
      </c>
      <c r="AJ79" s="3" t="s">
        <v>100</v>
      </c>
      <c r="AK79" s="3" t="s">
        <v>100</v>
      </c>
      <c r="AL79" s="3" t="s">
        <v>75</v>
      </c>
      <c r="AN79" s="3" t="s">
        <v>100</v>
      </c>
      <c r="AO79" s="3" t="s">
        <v>100</v>
      </c>
      <c r="AP79" s="3" t="s">
        <v>76</v>
      </c>
      <c r="AS79" s="3" t="s">
        <v>1646</v>
      </c>
      <c r="AT79" s="3" t="s">
        <v>1647</v>
      </c>
      <c r="AU79" s="3" t="s">
        <v>1648</v>
      </c>
      <c r="AV79" s="3" t="s">
        <v>164</v>
      </c>
      <c r="AW79" s="3" t="s">
        <v>165</v>
      </c>
      <c r="AX79" s="3" t="s">
        <v>48</v>
      </c>
    </row>
    <row r="80" spans="1:50" s="3" customFormat="1" x14ac:dyDescent="0.35">
      <c r="A80" s="3" t="s">
        <v>1095</v>
      </c>
      <c r="B80" s="3" t="s">
        <v>1096</v>
      </c>
      <c r="C80" s="3" t="s">
        <v>1097</v>
      </c>
      <c r="D80" s="3" t="s">
        <v>524</v>
      </c>
      <c r="E80" s="3">
        <v>2184762285</v>
      </c>
      <c r="F80" s="3" t="s">
        <v>1098</v>
      </c>
      <c r="G80" s="4">
        <v>44144.561122685183</v>
      </c>
      <c r="H80" s="3" t="s">
        <v>61</v>
      </c>
      <c r="I80" s="3" t="s">
        <v>83</v>
      </c>
      <c r="K80" s="3" t="s">
        <v>308</v>
      </c>
      <c r="M80" s="3" t="s">
        <v>85</v>
      </c>
      <c r="O80" s="3" t="s">
        <v>187</v>
      </c>
      <c r="Q80" s="3" t="s">
        <v>124</v>
      </c>
      <c r="S80" s="3" t="s">
        <v>258</v>
      </c>
      <c r="T80" s="3" t="s">
        <v>1099</v>
      </c>
      <c r="U80" s="3" t="s">
        <v>748</v>
      </c>
      <c r="W80" s="3" t="s">
        <v>68</v>
      </c>
      <c r="X80" s="3">
        <v>35</v>
      </c>
      <c r="Y80" s="3" t="s">
        <v>1100</v>
      </c>
      <c r="AA80" s="3" t="s">
        <v>1101</v>
      </c>
      <c r="AB80" s="3" t="s">
        <v>61</v>
      </c>
      <c r="AD80" s="3" t="s">
        <v>193</v>
      </c>
      <c r="AF80" s="3" t="s">
        <v>1102</v>
      </c>
      <c r="AG80" s="3" t="s">
        <v>195</v>
      </c>
      <c r="AI80" s="3" t="s">
        <v>76</v>
      </c>
      <c r="AJ80" s="3" t="s">
        <v>76</v>
      </c>
      <c r="AK80" s="3" t="s">
        <v>75</v>
      </c>
      <c r="AL80" s="3" t="s">
        <v>101</v>
      </c>
      <c r="AM80" s="3" t="s">
        <v>75</v>
      </c>
      <c r="AN80" s="3" t="s">
        <v>75</v>
      </c>
      <c r="AO80" s="3" t="s">
        <v>75</v>
      </c>
      <c r="AP80" s="3" t="s">
        <v>75</v>
      </c>
      <c r="AS80" s="3" t="s">
        <v>1103</v>
      </c>
      <c r="AT80" s="3" t="s">
        <v>1104</v>
      </c>
      <c r="AV80" s="3" t="s">
        <v>219</v>
      </c>
      <c r="AW80" s="3" t="s">
        <v>234</v>
      </c>
      <c r="AX80" s="3" t="s">
        <v>48</v>
      </c>
    </row>
    <row r="81" spans="1:50" s="3" customFormat="1" x14ac:dyDescent="0.35">
      <c r="A81" s="3" t="s">
        <v>2206</v>
      </c>
      <c r="B81" s="3" t="s">
        <v>2207</v>
      </c>
      <c r="C81" s="3" t="s">
        <v>2208</v>
      </c>
      <c r="D81" s="3" t="s">
        <v>2209</v>
      </c>
      <c r="E81" s="3">
        <v>6519828302</v>
      </c>
      <c r="F81" s="3" t="s">
        <v>2210</v>
      </c>
      <c r="G81" s="4">
        <v>44138.470775462964</v>
      </c>
      <c r="H81" s="3" t="s">
        <v>48</v>
      </c>
      <c r="I81" s="3" t="s">
        <v>83</v>
      </c>
      <c r="K81" s="3" t="s">
        <v>780</v>
      </c>
      <c r="M81" s="3" t="s">
        <v>85</v>
      </c>
      <c r="O81" s="3" t="s">
        <v>1920</v>
      </c>
      <c r="Q81" s="3" t="s">
        <v>87</v>
      </c>
      <c r="S81" s="3" t="s">
        <v>463</v>
      </c>
      <c r="T81" s="3" t="s">
        <v>2211</v>
      </c>
      <c r="U81" s="3" t="s">
        <v>748</v>
      </c>
      <c r="W81" s="3" t="s">
        <v>20</v>
      </c>
      <c r="Z81" s="3">
        <v>10</v>
      </c>
      <c r="AA81" s="3" t="s">
        <v>2212</v>
      </c>
      <c r="AB81" s="3" t="s">
        <v>48</v>
      </c>
      <c r="AC81" s="3" t="s">
        <v>2213</v>
      </c>
      <c r="AD81" s="3" t="s">
        <v>99</v>
      </c>
      <c r="AE81" s="3" t="s">
        <v>99</v>
      </c>
      <c r="AF81" s="3" t="s">
        <v>2214</v>
      </c>
      <c r="AG81" s="3" t="s">
        <v>146</v>
      </c>
      <c r="AH81" s="3" t="s">
        <v>2215</v>
      </c>
      <c r="AI81" s="3" t="s">
        <v>75</v>
      </c>
      <c r="AJ81" s="3" t="s">
        <v>76</v>
      </c>
      <c r="AK81" s="3" t="s">
        <v>75</v>
      </c>
      <c r="AL81" s="3" t="s">
        <v>100</v>
      </c>
      <c r="AM81" s="3" t="s">
        <v>75</v>
      </c>
      <c r="AN81" s="3" t="s">
        <v>100</v>
      </c>
      <c r="AO81" s="3" t="s">
        <v>100</v>
      </c>
      <c r="AP81" s="3" t="s">
        <v>76</v>
      </c>
      <c r="AQ81" s="3" t="s">
        <v>100</v>
      </c>
      <c r="AR81" s="3" t="s">
        <v>2216</v>
      </c>
      <c r="AS81" s="3" t="s">
        <v>2217</v>
      </c>
      <c r="AT81" s="3" t="s">
        <v>2218</v>
      </c>
    </row>
    <row r="82" spans="1:50" s="3" customFormat="1" x14ac:dyDescent="0.35">
      <c r="A82" s="3" t="s">
        <v>457</v>
      </c>
      <c r="B82" s="3" t="s">
        <v>458</v>
      </c>
      <c r="C82" s="3" t="s">
        <v>459</v>
      </c>
      <c r="D82" s="3" t="s">
        <v>460</v>
      </c>
      <c r="E82" s="3">
        <v>6513997454</v>
      </c>
      <c r="F82" s="3" t="s">
        <v>461</v>
      </c>
      <c r="G82" s="4">
        <v>44146.84002314815</v>
      </c>
      <c r="H82" s="3" t="s">
        <v>61</v>
      </c>
      <c r="I82" s="3" t="s">
        <v>83</v>
      </c>
      <c r="K82" s="3" t="s">
        <v>112</v>
      </c>
      <c r="M82" s="3" t="s">
        <v>50</v>
      </c>
      <c r="O82" s="3" t="s">
        <v>462</v>
      </c>
      <c r="Q82" s="3" t="s">
        <v>273</v>
      </c>
      <c r="S82" s="3" t="s">
        <v>463</v>
      </c>
      <c r="T82" s="3" t="s">
        <v>464</v>
      </c>
      <c r="U82" s="3" t="s">
        <v>345</v>
      </c>
      <c r="W82" s="3" t="s">
        <v>37</v>
      </c>
      <c r="AB82" s="3" t="s">
        <v>61</v>
      </c>
      <c r="AD82" s="3" t="s">
        <v>465</v>
      </c>
      <c r="AF82" s="3" t="s">
        <v>466</v>
      </c>
      <c r="AG82" s="3" t="s">
        <v>146</v>
      </c>
      <c r="AH82" s="3" t="s">
        <v>467</v>
      </c>
      <c r="AI82" s="3" t="s">
        <v>100</v>
      </c>
      <c r="AJ82" s="3" t="s">
        <v>100</v>
      </c>
      <c r="AK82" s="3" t="s">
        <v>100</v>
      </c>
      <c r="AL82" s="3" t="s">
        <v>100</v>
      </c>
      <c r="AM82" s="3" t="s">
        <v>75</v>
      </c>
      <c r="AN82" s="3" t="s">
        <v>100</v>
      </c>
      <c r="AO82" s="3" t="s">
        <v>100</v>
      </c>
      <c r="AP82" s="3" t="s">
        <v>75</v>
      </c>
      <c r="AS82" s="3" t="s">
        <v>468</v>
      </c>
      <c r="AW82" s="3" t="s">
        <v>234</v>
      </c>
      <c r="AX82" s="3" t="s">
        <v>61</v>
      </c>
    </row>
    <row r="83" spans="1:50" s="3" customFormat="1" x14ac:dyDescent="0.35">
      <c r="A83" s="3" t="s">
        <v>2654</v>
      </c>
      <c r="B83" s="3" t="s">
        <v>2655</v>
      </c>
      <c r="C83" s="3" t="s">
        <v>2656</v>
      </c>
      <c r="D83" s="3" t="s">
        <v>2657</v>
      </c>
      <c r="F83" s="3" t="s">
        <v>2658</v>
      </c>
      <c r="G83" s="4">
        <v>44137.614039351851</v>
      </c>
      <c r="H83" s="3" t="s">
        <v>48</v>
      </c>
      <c r="I83" s="3" t="s">
        <v>240</v>
      </c>
      <c r="M83" s="3" t="s">
        <v>85</v>
      </c>
      <c r="O83" s="3" t="s">
        <v>110</v>
      </c>
      <c r="Q83" s="3" t="s">
        <v>87</v>
      </c>
      <c r="S83" s="3" t="s">
        <v>88</v>
      </c>
      <c r="U83" s="3" t="s">
        <v>706</v>
      </c>
      <c r="AB83" s="3" t="s">
        <v>61</v>
      </c>
      <c r="AD83" s="3" t="s">
        <v>72</v>
      </c>
      <c r="AG83" s="3" t="s">
        <v>146</v>
      </c>
      <c r="AI83" s="3" t="s">
        <v>100</v>
      </c>
      <c r="AJ83" s="3" t="s">
        <v>100</v>
      </c>
      <c r="AK83" s="3" t="s">
        <v>100</v>
      </c>
      <c r="AL83" s="3" t="s">
        <v>100</v>
      </c>
      <c r="AM83" s="3" t="s">
        <v>76</v>
      </c>
      <c r="AN83" s="3" t="s">
        <v>100</v>
      </c>
      <c r="AO83" s="3" t="s">
        <v>100</v>
      </c>
      <c r="AP83" s="3" t="s">
        <v>75</v>
      </c>
      <c r="AW83" s="3" t="s">
        <v>456</v>
      </c>
    </row>
    <row r="84" spans="1:50" s="3" customFormat="1" x14ac:dyDescent="0.35">
      <c r="A84" s="3" t="s">
        <v>2654</v>
      </c>
      <c r="B84" s="3" t="s">
        <v>2655</v>
      </c>
      <c r="C84" s="3" t="s">
        <v>2656</v>
      </c>
      <c r="D84" s="3" t="s">
        <v>2657</v>
      </c>
      <c r="F84" s="3" t="s">
        <v>2658</v>
      </c>
      <c r="G84" s="4">
        <v>44137.613287037035</v>
      </c>
      <c r="H84" s="3" t="s">
        <v>48</v>
      </c>
      <c r="I84" s="3" t="s">
        <v>240</v>
      </c>
      <c r="M84" s="3" t="s">
        <v>85</v>
      </c>
      <c r="O84" s="3" t="s">
        <v>110</v>
      </c>
      <c r="Q84" s="3" t="s">
        <v>87</v>
      </c>
      <c r="S84" s="3" t="s">
        <v>88</v>
      </c>
      <c r="U84" s="3" t="s">
        <v>706</v>
      </c>
      <c r="AB84" s="3" t="s">
        <v>61</v>
      </c>
      <c r="AD84" s="3" t="s">
        <v>72</v>
      </c>
      <c r="AG84" s="3" t="s">
        <v>146</v>
      </c>
      <c r="AI84" s="3" t="s">
        <v>100</v>
      </c>
      <c r="AJ84" s="3" t="s">
        <v>100</v>
      </c>
      <c r="AK84" s="3" t="s">
        <v>100</v>
      </c>
      <c r="AL84" s="3" t="s">
        <v>100</v>
      </c>
      <c r="AM84" s="3" t="s">
        <v>76</v>
      </c>
      <c r="AN84" s="3" t="s">
        <v>100</v>
      </c>
      <c r="AO84" s="3" t="s">
        <v>100</v>
      </c>
      <c r="AP84" s="3" t="s">
        <v>75</v>
      </c>
      <c r="AW84" s="3" t="s">
        <v>456</v>
      </c>
    </row>
    <row r="85" spans="1:50" s="3" customFormat="1" x14ac:dyDescent="0.35">
      <c r="A85" s="3" t="s">
        <v>1820</v>
      </c>
      <c r="B85" s="3" t="s">
        <v>1821</v>
      </c>
      <c r="C85" s="3" t="s">
        <v>1822</v>
      </c>
      <c r="D85" s="3" t="s">
        <v>1823</v>
      </c>
      <c r="E85" s="3">
        <v>7635025288</v>
      </c>
      <c r="F85" s="3" t="s">
        <v>1824</v>
      </c>
      <c r="G85" s="4">
        <v>44139.696493055555</v>
      </c>
      <c r="H85" s="3" t="s">
        <v>61</v>
      </c>
      <c r="I85" s="3" t="s">
        <v>83</v>
      </c>
      <c r="K85" s="3" t="s">
        <v>389</v>
      </c>
      <c r="M85" s="3" t="s">
        <v>85</v>
      </c>
      <c r="O85" s="3" t="s">
        <v>1825</v>
      </c>
      <c r="Q85" s="3" t="s">
        <v>273</v>
      </c>
      <c r="S85" s="3" t="s">
        <v>318</v>
      </c>
      <c r="T85" s="3" t="s">
        <v>1826</v>
      </c>
      <c r="U85" s="3" t="s">
        <v>89</v>
      </c>
      <c r="W85" s="3" t="s">
        <v>19</v>
      </c>
      <c r="Y85" s="3" t="s">
        <v>1827</v>
      </c>
      <c r="AA85" s="3" t="s">
        <v>1828</v>
      </c>
      <c r="AB85" s="3" t="s">
        <v>61</v>
      </c>
      <c r="AD85" s="3" t="s">
        <v>72</v>
      </c>
      <c r="AF85" s="3" t="s">
        <v>1829</v>
      </c>
      <c r="AG85" s="3" t="s">
        <v>195</v>
      </c>
      <c r="AI85" s="3" t="s">
        <v>100</v>
      </c>
      <c r="AJ85" s="3" t="s">
        <v>100</v>
      </c>
      <c r="AK85" s="3" t="s">
        <v>100</v>
      </c>
      <c r="AL85" s="3" t="s">
        <v>75</v>
      </c>
      <c r="AM85" s="3" t="s">
        <v>75</v>
      </c>
      <c r="AN85" s="3" t="s">
        <v>100</v>
      </c>
      <c r="AO85" s="3" t="s">
        <v>100</v>
      </c>
      <c r="AP85" s="3" t="s">
        <v>76</v>
      </c>
      <c r="AS85" s="3" t="s">
        <v>1830</v>
      </c>
      <c r="AT85" s="3" t="s">
        <v>1831</v>
      </c>
      <c r="AV85" s="3" t="s">
        <v>397</v>
      </c>
      <c r="AW85" s="3" t="s">
        <v>102</v>
      </c>
      <c r="AX85" s="3" t="s">
        <v>48</v>
      </c>
    </row>
    <row r="86" spans="1:50" s="3" customFormat="1" x14ac:dyDescent="0.35">
      <c r="A86" s="3" t="s">
        <v>891</v>
      </c>
      <c r="B86" s="3" t="s">
        <v>57</v>
      </c>
      <c r="C86" s="3" t="s">
        <v>892</v>
      </c>
      <c r="D86" s="3" t="s">
        <v>893</v>
      </c>
      <c r="E86" s="3">
        <v>3205244102</v>
      </c>
      <c r="F86" s="3" t="s">
        <v>894</v>
      </c>
      <c r="G86" s="4">
        <v>44144.693912037037</v>
      </c>
      <c r="H86" s="3" t="s">
        <v>61</v>
      </c>
      <c r="I86" s="3" t="s">
        <v>83</v>
      </c>
      <c r="K86" s="3" t="s">
        <v>895</v>
      </c>
      <c r="M86" s="3" t="s">
        <v>37</v>
      </c>
      <c r="N86" s="3" t="s">
        <v>896</v>
      </c>
      <c r="O86" s="3" t="s">
        <v>37</v>
      </c>
      <c r="P86" s="3" t="s">
        <v>897</v>
      </c>
      <c r="Q86" s="3" t="s">
        <v>124</v>
      </c>
      <c r="S86" s="3" t="s">
        <v>898</v>
      </c>
      <c r="U86" s="3" t="s">
        <v>37</v>
      </c>
      <c r="V86" s="3" t="s">
        <v>899</v>
      </c>
      <c r="AG86" s="3" t="s">
        <v>73</v>
      </c>
      <c r="AS86" s="3" t="s">
        <v>900</v>
      </c>
      <c r="AT86" s="3" t="s">
        <v>901</v>
      </c>
      <c r="AX86" s="3" t="s">
        <v>61</v>
      </c>
    </row>
    <row r="87" spans="1:50" s="3" customFormat="1" x14ac:dyDescent="0.35">
      <c r="A87" s="3" t="s">
        <v>3108</v>
      </c>
      <c r="B87" s="3" t="s">
        <v>2418</v>
      </c>
      <c r="C87" s="3" t="s">
        <v>3109</v>
      </c>
      <c r="D87" s="3" t="s">
        <v>284</v>
      </c>
      <c r="E87" s="3">
        <v>9522064050</v>
      </c>
      <c r="F87" s="3" t="s">
        <v>3110</v>
      </c>
      <c r="G87" s="4">
        <v>44137.487384259257</v>
      </c>
      <c r="H87" s="3" t="s">
        <v>61</v>
      </c>
      <c r="I87" s="3" t="s">
        <v>83</v>
      </c>
      <c r="K87" s="3" t="s">
        <v>788</v>
      </c>
      <c r="M87" s="3" t="s">
        <v>85</v>
      </c>
      <c r="O87" s="3" t="s">
        <v>1036</v>
      </c>
      <c r="Q87" s="3" t="s">
        <v>87</v>
      </c>
      <c r="S87" s="3" t="s">
        <v>3111</v>
      </c>
      <c r="T87" s="3" t="s">
        <v>3112</v>
      </c>
      <c r="U87" s="3" t="s">
        <v>695</v>
      </c>
      <c r="W87" s="3" t="s">
        <v>215</v>
      </c>
      <c r="X87" s="3">
        <v>150</v>
      </c>
      <c r="Y87" s="3">
        <v>250</v>
      </c>
      <c r="Z87" s="3">
        <v>130</v>
      </c>
      <c r="AA87" s="3" t="s">
        <v>3113</v>
      </c>
      <c r="AB87" s="3" t="s">
        <v>48</v>
      </c>
      <c r="AC87" s="3" t="s">
        <v>3114</v>
      </c>
      <c r="AD87" s="3" t="s">
        <v>193</v>
      </c>
      <c r="AE87" s="3" t="s">
        <v>465</v>
      </c>
      <c r="AF87" s="3" t="s">
        <v>3115</v>
      </c>
      <c r="AG87" s="3" t="s">
        <v>73</v>
      </c>
      <c r="AH87" s="3" t="s">
        <v>3116</v>
      </c>
      <c r="AI87" s="3" t="s">
        <v>76</v>
      </c>
      <c r="AJ87" s="3" t="s">
        <v>76</v>
      </c>
      <c r="AK87" s="3" t="s">
        <v>100</v>
      </c>
      <c r="AL87" s="3" t="s">
        <v>100</v>
      </c>
      <c r="AM87" s="3" t="s">
        <v>76</v>
      </c>
      <c r="AN87" s="3" t="s">
        <v>100</v>
      </c>
      <c r="AO87" s="3" t="s">
        <v>100</v>
      </c>
      <c r="AP87" s="3" t="s">
        <v>75</v>
      </c>
      <c r="AS87" s="3" t="s">
        <v>3117</v>
      </c>
      <c r="AT87" s="3" t="s">
        <v>3118</v>
      </c>
      <c r="AV87" s="3" t="s">
        <v>1332</v>
      </c>
      <c r="AW87" s="3" t="s">
        <v>102</v>
      </c>
      <c r="AX87" s="3" t="s">
        <v>48</v>
      </c>
    </row>
    <row r="88" spans="1:50" s="3" customFormat="1" x14ac:dyDescent="0.35">
      <c r="A88" s="3" t="s">
        <v>1030</v>
      </c>
      <c r="B88" s="3" t="s">
        <v>1031</v>
      </c>
      <c r="C88" s="3" t="s">
        <v>1032</v>
      </c>
      <c r="D88" s="3" t="s">
        <v>1033</v>
      </c>
      <c r="E88" s="3">
        <v>5072072272</v>
      </c>
      <c r="F88" s="3" t="s">
        <v>1034</v>
      </c>
      <c r="G88" s="4">
        <v>44144.624340277776</v>
      </c>
      <c r="H88" s="3" t="s">
        <v>61</v>
      </c>
      <c r="I88" s="3" t="s">
        <v>83</v>
      </c>
      <c r="K88" s="3" t="s">
        <v>1035</v>
      </c>
      <c r="M88" s="3" t="s">
        <v>85</v>
      </c>
      <c r="O88" s="3" t="s">
        <v>1036</v>
      </c>
      <c r="Q88" s="3" t="s">
        <v>124</v>
      </c>
      <c r="S88" s="3" t="s">
        <v>1037</v>
      </c>
      <c r="T88" s="3" t="s">
        <v>1038</v>
      </c>
      <c r="U88" s="3" t="s">
        <v>89</v>
      </c>
      <c r="W88" s="3" t="s">
        <v>19</v>
      </c>
      <c r="Y88" s="3" t="s">
        <v>1039</v>
      </c>
      <c r="AA88" s="3" t="s">
        <v>1040</v>
      </c>
      <c r="AB88" s="3" t="s">
        <v>61</v>
      </c>
      <c r="AD88" s="3" t="s">
        <v>193</v>
      </c>
      <c r="AF88" s="3" t="s">
        <v>1041</v>
      </c>
      <c r="AG88" s="3" t="s">
        <v>195</v>
      </c>
      <c r="AH88" s="3" t="s">
        <v>1042</v>
      </c>
      <c r="AI88" s="3" t="s">
        <v>75</v>
      </c>
      <c r="AJ88" s="3" t="s">
        <v>100</v>
      </c>
      <c r="AK88" s="3" t="s">
        <v>100</v>
      </c>
      <c r="AL88" s="3" t="s">
        <v>100</v>
      </c>
      <c r="AM88" s="3" t="s">
        <v>75</v>
      </c>
      <c r="AN88" s="3" t="s">
        <v>75</v>
      </c>
      <c r="AO88" s="3" t="s">
        <v>75</v>
      </c>
      <c r="AP88" s="3" t="s">
        <v>76</v>
      </c>
      <c r="AS88" s="3" t="s">
        <v>1043</v>
      </c>
      <c r="AT88" s="3" t="s">
        <v>1044</v>
      </c>
      <c r="AV88" s="3" t="s">
        <v>291</v>
      </c>
      <c r="AW88" s="3" t="s">
        <v>134</v>
      </c>
      <c r="AX88" s="3" t="s">
        <v>61</v>
      </c>
    </row>
    <row r="89" spans="1:50" s="3" customFormat="1" x14ac:dyDescent="0.35">
      <c r="A89" s="3" t="s">
        <v>336</v>
      </c>
      <c r="B89" s="3" t="s">
        <v>337</v>
      </c>
      <c r="C89" s="3" t="s">
        <v>338</v>
      </c>
      <c r="D89" s="3" t="s">
        <v>339</v>
      </c>
      <c r="E89" s="3">
        <v>3202318492</v>
      </c>
      <c r="F89" s="3" t="s">
        <v>340</v>
      </c>
      <c r="G89" s="4">
        <v>44151.517361111109</v>
      </c>
      <c r="H89" s="3" t="s">
        <v>48</v>
      </c>
      <c r="I89" s="3" t="s">
        <v>83</v>
      </c>
      <c r="K89" s="3" t="s">
        <v>341</v>
      </c>
      <c r="M89" s="3" t="s">
        <v>85</v>
      </c>
      <c r="O89" s="3" t="s">
        <v>342</v>
      </c>
      <c r="Q89" s="3" t="s">
        <v>124</v>
      </c>
      <c r="S89" s="3" t="s">
        <v>343</v>
      </c>
      <c r="T89" s="3" t="s">
        <v>344</v>
      </c>
      <c r="U89" s="3" t="s">
        <v>345</v>
      </c>
      <c r="W89" s="3" t="s">
        <v>245</v>
      </c>
      <c r="Y89" s="3">
        <v>60</v>
      </c>
      <c r="Z89" s="3">
        <v>80</v>
      </c>
      <c r="AA89" s="3" t="s">
        <v>346</v>
      </c>
      <c r="AB89" s="3" t="s">
        <v>61</v>
      </c>
      <c r="AD89" s="3" t="s">
        <v>72</v>
      </c>
      <c r="AG89" s="3" t="s">
        <v>146</v>
      </c>
      <c r="AI89" s="3" t="s">
        <v>75</v>
      </c>
      <c r="AJ89" s="3" t="s">
        <v>75</v>
      </c>
      <c r="AK89" s="3" t="s">
        <v>75</v>
      </c>
      <c r="AL89" s="3" t="s">
        <v>75</v>
      </c>
      <c r="AM89" s="3" t="s">
        <v>75</v>
      </c>
      <c r="AN89" s="3" t="s">
        <v>75</v>
      </c>
      <c r="AO89" s="3" t="s">
        <v>75</v>
      </c>
      <c r="AP89" s="3" t="s">
        <v>76</v>
      </c>
      <c r="AS89" s="3" t="s">
        <v>347</v>
      </c>
      <c r="AT89" s="3" t="s">
        <v>348</v>
      </c>
    </row>
    <row r="90" spans="1:50" s="3" customFormat="1" x14ac:dyDescent="0.35">
      <c r="A90" s="3" t="s">
        <v>336</v>
      </c>
      <c r="B90" s="3" t="s">
        <v>337</v>
      </c>
      <c r="C90" s="3" t="s">
        <v>338</v>
      </c>
      <c r="D90" s="3" t="s">
        <v>339</v>
      </c>
      <c r="E90" s="3">
        <v>3202318492</v>
      </c>
      <c r="F90" s="3" t="s">
        <v>340</v>
      </c>
      <c r="G90" s="4">
        <v>44138.518460648149</v>
      </c>
      <c r="H90" s="3" t="s">
        <v>48</v>
      </c>
      <c r="I90" s="3" t="s">
        <v>83</v>
      </c>
      <c r="K90" s="3" t="s">
        <v>2151</v>
      </c>
      <c r="M90" s="3" t="s">
        <v>85</v>
      </c>
      <c r="O90" s="3" t="s">
        <v>1136</v>
      </c>
      <c r="Q90" s="3" t="s">
        <v>124</v>
      </c>
      <c r="S90" s="3" t="s">
        <v>155</v>
      </c>
      <c r="U90" s="3" t="s">
        <v>157</v>
      </c>
      <c r="W90" s="3" t="s">
        <v>260</v>
      </c>
      <c r="Y90" s="3">
        <v>50</v>
      </c>
      <c r="Z90" s="3">
        <v>50</v>
      </c>
      <c r="AA90" s="3" t="s">
        <v>2152</v>
      </c>
      <c r="AB90" s="3" t="s">
        <v>61</v>
      </c>
      <c r="AD90" s="3" t="s">
        <v>72</v>
      </c>
      <c r="AG90" s="3" t="s">
        <v>146</v>
      </c>
      <c r="AI90" s="3" t="s">
        <v>75</v>
      </c>
      <c r="AJ90" s="3" t="s">
        <v>75</v>
      </c>
      <c r="AK90" s="3" t="s">
        <v>75</v>
      </c>
      <c r="AL90" s="3" t="s">
        <v>75</v>
      </c>
      <c r="AM90" s="3" t="s">
        <v>75</v>
      </c>
      <c r="AN90" s="3" t="s">
        <v>75</v>
      </c>
      <c r="AO90" s="3" t="s">
        <v>75</v>
      </c>
      <c r="AP90" s="3" t="s">
        <v>76</v>
      </c>
      <c r="AS90" s="3" t="s">
        <v>2153</v>
      </c>
      <c r="AT90" s="3" t="s">
        <v>2154</v>
      </c>
    </row>
    <row r="91" spans="1:50" s="3" customFormat="1" x14ac:dyDescent="0.35">
      <c r="A91" s="3" t="s">
        <v>2786</v>
      </c>
      <c r="B91" s="3" t="s">
        <v>205</v>
      </c>
      <c r="C91" s="3" t="s">
        <v>2787</v>
      </c>
      <c r="D91" s="3" t="s">
        <v>2788</v>
      </c>
      <c r="E91" s="3" t="s">
        <v>2789</v>
      </c>
      <c r="F91" s="3" t="s">
        <v>2790</v>
      </c>
      <c r="G91" s="4">
        <v>44137.571944444448</v>
      </c>
      <c r="H91" s="3" t="s">
        <v>48</v>
      </c>
      <c r="I91" s="3" t="s">
        <v>2791</v>
      </c>
      <c r="M91" s="3" t="s">
        <v>50</v>
      </c>
      <c r="O91" s="3" t="s">
        <v>51</v>
      </c>
      <c r="Q91" s="3" t="s">
        <v>52</v>
      </c>
      <c r="S91" s="3" t="s">
        <v>155</v>
      </c>
      <c r="T91" s="3" t="s">
        <v>2792</v>
      </c>
      <c r="U91" s="3" t="s">
        <v>157</v>
      </c>
      <c r="W91" s="3" t="s">
        <v>98</v>
      </c>
      <c r="X91" s="3">
        <v>30</v>
      </c>
      <c r="Z91" s="3">
        <v>50</v>
      </c>
      <c r="AA91" s="3" t="s">
        <v>2793</v>
      </c>
      <c r="AB91" s="3" t="s">
        <v>61</v>
      </c>
      <c r="AD91" s="3" t="s">
        <v>465</v>
      </c>
      <c r="AF91" s="3" t="s">
        <v>2794</v>
      </c>
      <c r="AG91" s="3" t="s">
        <v>146</v>
      </c>
      <c r="AI91" s="3" t="s">
        <v>75</v>
      </c>
      <c r="AJ91" s="3" t="s">
        <v>75</v>
      </c>
      <c r="AK91" s="3" t="s">
        <v>100</v>
      </c>
      <c r="AL91" s="3" t="s">
        <v>76</v>
      </c>
      <c r="AM91" s="3" t="s">
        <v>75</v>
      </c>
      <c r="AN91" s="3" t="s">
        <v>76</v>
      </c>
      <c r="AO91" s="3" t="s">
        <v>76</v>
      </c>
      <c r="AP91" s="3" t="s">
        <v>75</v>
      </c>
      <c r="AS91" s="3" t="s">
        <v>2795</v>
      </c>
      <c r="AT91" s="3" t="s">
        <v>2796</v>
      </c>
      <c r="AW91" s="3" t="s">
        <v>165</v>
      </c>
    </row>
    <row r="92" spans="1:50" s="3" customFormat="1" x14ac:dyDescent="0.35">
      <c r="A92" s="3" t="s">
        <v>2143</v>
      </c>
      <c r="B92" s="3" t="s">
        <v>2144</v>
      </c>
      <c r="C92" s="3" t="s">
        <v>2145</v>
      </c>
      <c r="D92" s="3" t="s">
        <v>2146</v>
      </c>
      <c r="E92" s="3">
        <v>4196254744</v>
      </c>
      <c r="F92" s="3" t="s">
        <v>2147</v>
      </c>
      <c r="G92" s="4">
        <v>44138.526828703703</v>
      </c>
      <c r="H92" s="3" t="s">
        <v>48</v>
      </c>
      <c r="I92" s="3" t="s">
        <v>1984</v>
      </c>
      <c r="M92" s="3" t="s">
        <v>50</v>
      </c>
      <c r="O92" s="3" t="s">
        <v>462</v>
      </c>
      <c r="Q92" s="3" t="s">
        <v>64</v>
      </c>
      <c r="S92" s="3" t="s">
        <v>2148</v>
      </c>
      <c r="U92" s="3" t="s">
        <v>857</v>
      </c>
      <c r="AG92" s="3" t="s">
        <v>195</v>
      </c>
      <c r="AS92" s="3" t="s">
        <v>2149</v>
      </c>
      <c r="AT92" s="3" t="s">
        <v>2150</v>
      </c>
      <c r="AW92" s="3" t="s">
        <v>384</v>
      </c>
    </row>
    <row r="93" spans="1:50" s="3" customFormat="1" x14ac:dyDescent="0.35">
      <c r="A93" s="3" t="s">
        <v>435</v>
      </c>
      <c r="B93" s="3" t="s">
        <v>436</v>
      </c>
      <c r="C93" s="3" t="s">
        <v>437</v>
      </c>
      <c r="D93" s="3" t="s">
        <v>438</v>
      </c>
      <c r="E93" s="3" t="s">
        <v>439</v>
      </c>
      <c r="F93" s="3" t="s">
        <v>440</v>
      </c>
      <c r="G93" s="4">
        <v>44147.394131944442</v>
      </c>
      <c r="H93" s="3" t="s">
        <v>48</v>
      </c>
      <c r="I93" s="3" t="s">
        <v>108</v>
      </c>
      <c r="M93" s="3" t="s">
        <v>95</v>
      </c>
      <c r="O93" s="3" t="s">
        <v>441</v>
      </c>
      <c r="Q93" s="3" t="s">
        <v>52</v>
      </c>
      <c r="S93" s="3" t="s">
        <v>112</v>
      </c>
      <c r="T93" s="3" t="s">
        <v>442</v>
      </c>
      <c r="U93" s="3" t="s">
        <v>143</v>
      </c>
      <c r="W93" s="3" t="s">
        <v>158</v>
      </c>
      <c r="Z93" s="3" t="s">
        <v>443</v>
      </c>
      <c r="AA93" s="3" t="s">
        <v>444</v>
      </c>
      <c r="AB93" s="3" t="s">
        <v>61</v>
      </c>
      <c r="AD93" s="3" t="s">
        <v>99</v>
      </c>
      <c r="AF93" s="3" t="s">
        <v>445</v>
      </c>
      <c r="AG93" s="3" t="s">
        <v>146</v>
      </c>
      <c r="AI93" s="3" t="s">
        <v>75</v>
      </c>
      <c r="AJ93" s="3" t="s">
        <v>75</v>
      </c>
      <c r="AK93" s="3" t="s">
        <v>75</v>
      </c>
      <c r="AL93" s="3" t="s">
        <v>75</v>
      </c>
      <c r="AM93" s="3" t="s">
        <v>75</v>
      </c>
      <c r="AN93" s="3" t="s">
        <v>75</v>
      </c>
      <c r="AO93" s="3" t="s">
        <v>101</v>
      </c>
      <c r="AP93" s="3" t="s">
        <v>76</v>
      </c>
    </row>
    <row r="94" spans="1:50" s="3" customFormat="1" x14ac:dyDescent="0.35">
      <c r="A94" s="3" t="s">
        <v>2729</v>
      </c>
      <c r="B94" s="3" t="s">
        <v>1625</v>
      </c>
      <c r="C94" s="3" t="s">
        <v>2730</v>
      </c>
      <c r="D94" s="3" t="s">
        <v>2731</v>
      </c>
      <c r="E94" s="3">
        <v>9202130547</v>
      </c>
      <c r="F94" s="3" t="s">
        <v>2732</v>
      </c>
      <c r="G94" s="4">
        <v>44137.58321759259</v>
      </c>
      <c r="H94" s="3" t="s">
        <v>48</v>
      </c>
      <c r="I94" s="3" t="s">
        <v>2733</v>
      </c>
      <c r="M94" s="3" t="s">
        <v>50</v>
      </c>
      <c r="O94" s="3" t="s">
        <v>51</v>
      </c>
      <c r="Q94" s="3" t="s">
        <v>52</v>
      </c>
      <c r="S94" s="3" t="s">
        <v>1412</v>
      </c>
      <c r="U94" s="3" t="s">
        <v>275</v>
      </c>
      <c r="W94" s="3" t="s">
        <v>158</v>
      </c>
      <c r="Z94" s="3" t="s">
        <v>1724</v>
      </c>
      <c r="AB94" s="3" t="s">
        <v>61</v>
      </c>
      <c r="AD94" s="3" t="s">
        <v>99</v>
      </c>
      <c r="AG94" s="3" t="s">
        <v>73</v>
      </c>
      <c r="AI94" s="3" t="s">
        <v>75</v>
      </c>
      <c r="AJ94" s="3" t="s">
        <v>75</v>
      </c>
      <c r="AK94" s="3" t="s">
        <v>100</v>
      </c>
      <c r="AL94" s="3" t="s">
        <v>76</v>
      </c>
      <c r="AM94" s="3" t="s">
        <v>75</v>
      </c>
      <c r="AN94" s="3" t="s">
        <v>76</v>
      </c>
      <c r="AO94" s="3" t="s">
        <v>76</v>
      </c>
      <c r="AP94" s="3" t="s">
        <v>76</v>
      </c>
      <c r="AS94" s="3" t="s">
        <v>2734</v>
      </c>
      <c r="AT94" s="3" t="s">
        <v>2735</v>
      </c>
    </row>
    <row r="95" spans="1:50" s="3" customFormat="1" x14ac:dyDescent="0.35">
      <c r="A95" s="3" t="s">
        <v>1682</v>
      </c>
      <c r="B95" s="3" t="s">
        <v>1683</v>
      </c>
      <c r="C95" s="3" t="s">
        <v>1684</v>
      </c>
      <c r="D95" s="3" t="s">
        <v>1685</v>
      </c>
      <c r="E95" s="3">
        <v>3025045737</v>
      </c>
      <c r="F95" s="3" t="s">
        <v>1686</v>
      </c>
      <c r="G95" s="4">
        <v>44140.947604166664</v>
      </c>
      <c r="H95" s="3" t="s">
        <v>48</v>
      </c>
      <c r="I95" s="3" t="s">
        <v>1687</v>
      </c>
      <c r="M95" s="3" t="s">
        <v>95</v>
      </c>
      <c r="O95" s="3" t="s">
        <v>1688</v>
      </c>
      <c r="P95" s="3" t="s">
        <v>1689</v>
      </c>
      <c r="Q95" s="3" t="s">
        <v>111</v>
      </c>
      <c r="S95" s="3" t="s">
        <v>53</v>
      </c>
      <c r="U95" s="3" t="s">
        <v>89</v>
      </c>
      <c r="W95" s="3" t="s">
        <v>158</v>
      </c>
      <c r="Z95" s="3">
        <v>60</v>
      </c>
      <c r="AA95" s="3" t="s">
        <v>1690</v>
      </c>
      <c r="AB95" s="3" t="s">
        <v>61</v>
      </c>
      <c r="AD95" s="3" t="s">
        <v>193</v>
      </c>
      <c r="AG95" s="3" t="s">
        <v>146</v>
      </c>
      <c r="AH95" s="3" t="s">
        <v>1691</v>
      </c>
      <c r="AI95" s="3" t="s">
        <v>100</v>
      </c>
      <c r="AJ95" s="3" t="s">
        <v>75</v>
      </c>
      <c r="AK95" s="3" t="s">
        <v>100</v>
      </c>
      <c r="AL95" s="3" t="s">
        <v>75</v>
      </c>
      <c r="AM95" s="3" t="s">
        <v>75</v>
      </c>
      <c r="AN95" s="3" t="s">
        <v>75</v>
      </c>
      <c r="AO95" s="3" t="s">
        <v>75</v>
      </c>
      <c r="AP95" s="3" t="s">
        <v>76</v>
      </c>
      <c r="AS95" s="3" t="s">
        <v>1692</v>
      </c>
      <c r="AT95" s="3" t="s">
        <v>1693</v>
      </c>
    </row>
    <row r="96" spans="1:50" s="3" customFormat="1" x14ac:dyDescent="0.35">
      <c r="A96" s="3" t="s">
        <v>43</v>
      </c>
      <c r="B96" s="3" t="s">
        <v>44</v>
      </c>
      <c r="C96" s="3" t="s">
        <v>45</v>
      </c>
      <c r="D96" s="3" t="s">
        <v>46</v>
      </c>
      <c r="E96" s="3">
        <v>4043690760</v>
      </c>
      <c r="F96" s="3" t="s">
        <v>47</v>
      </c>
      <c r="G96" s="4">
        <v>44158.391504629632</v>
      </c>
      <c r="H96" s="3" t="s">
        <v>48</v>
      </c>
      <c r="I96" s="3" t="s">
        <v>49</v>
      </c>
      <c r="M96" s="3" t="s">
        <v>50</v>
      </c>
      <c r="O96" s="3" t="s">
        <v>51</v>
      </c>
      <c r="Q96" s="3" t="s">
        <v>52</v>
      </c>
      <c r="S96" s="3" t="s">
        <v>53</v>
      </c>
      <c r="U96" s="3" t="s">
        <v>54</v>
      </c>
      <c r="W96" s="3" t="s">
        <v>55</v>
      </c>
    </row>
    <row r="97" spans="1:50" s="3" customFormat="1" x14ac:dyDescent="0.35">
      <c r="A97" s="3" t="s">
        <v>1701</v>
      </c>
      <c r="B97" s="3" t="s">
        <v>1702</v>
      </c>
      <c r="C97" s="3" t="s">
        <v>1703</v>
      </c>
      <c r="D97" s="3" t="s">
        <v>59</v>
      </c>
      <c r="E97" s="3">
        <v>5804772890</v>
      </c>
      <c r="F97" s="3" t="s">
        <v>1704</v>
      </c>
      <c r="G97" s="4">
        <v>44140.653310185182</v>
      </c>
      <c r="H97" s="3" t="s">
        <v>48</v>
      </c>
      <c r="I97" s="3" t="s">
        <v>1705</v>
      </c>
      <c r="M97" s="3" t="s">
        <v>50</v>
      </c>
      <c r="O97" s="3" t="s">
        <v>1706</v>
      </c>
      <c r="Q97" s="3" t="s">
        <v>124</v>
      </c>
      <c r="S97" s="3" t="s">
        <v>1707</v>
      </c>
      <c r="U97" s="3" t="s">
        <v>275</v>
      </c>
      <c r="W97" s="3" t="s">
        <v>98</v>
      </c>
      <c r="X97" s="3">
        <v>3</v>
      </c>
      <c r="Z97" s="3">
        <v>5</v>
      </c>
      <c r="AB97" s="3" t="s">
        <v>48</v>
      </c>
      <c r="AD97" s="3" t="s">
        <v>193</v>
      </c>
      <c r="AE97" s="3" t="s">
        <v>193</v>
      </c>
      <c r="AG97" s="3" t="s">
        <v>146</v>
      </c>
      <c r="AI97" s="3" t="s">
        <v>100</v>
      </c>
      <c r="AJ97" s="3" t="s">
        <v>100</v>
      </c>
      <c r="AK97" s="3" t="s">
        <v>100</v>
      </c>
      <c r="AL97" s="3" t="s">
        <v>100</v>
      </c>
      <c r="AN97" s="3" t="s">
        <v>100</v>
      </c>
      <c r="AW97" s="3" t="s">
        <v>456</v>
      </c>
    </row>
    <row r="98" spans="1:50" s="3" customFormat="1" x14ac:dyDescent="0.35">
      <c r="A98" s="3" t="s">
        <v>410</v>
      </c>
      <c r="B98" s="3" t="s">
        <v>411</v>
      </c>
      <c r="C98" s="3" t="s">
        <v>412</v>
      </c>
      <c r="D98" s="3" t="s">
        <v>120</v>
      </c>
      <c r="E98" s="3" t="s">
        <v>413</v>
      </c>
      <c r="F98" s="3" t="s">
        <v>414</v>
      </c>
      <c r="G98" s="4">
        <v>44147.70207175926</v>
      </c>
      <c r="H98" s="3" t="s">
        <v>48</v>
      </c>
      <c r="I98" s="3" t="s">
        <v>83</v>
      </c>
      <c r="K98" s="3" t="s">
        <v>415</v>
      </c>
      <c r="M98" s="3" t="s">
        <v>109</v>
      </c>
      <c r="O98" s="3" t="s">
        <v>416</v>
      </c>
      <c r="Q98" s="3" t="s">
        <v>64</v>
      </c>
      <c r="S98" s="3" t="s">
        <v>112</v>
      </c>
      <c r="T98" s="3" t="s">
        <v>417</v>
      </c>
      <c r="U98" s="3" t="s">
        <v>418</v>
      </c>
      <c r="W98" s="3" t="s">
        <v>55</v>
      </c>
      <c r="X98" s="5">
        <v>37546</v>
      </c>
      <c r="Z98" s="3" t="s">
        <v>419</v>
      </c>
      <c r="AA98" s="3" t="s">
        <v>420</v>
      </c>
      <c r="AB98" s="3" t="s">
        <v>61</v>
      </c>
      <c r="AD98" s="3" t="s">
        <v>176</v>
      </c>
      <c r="AF98" s="3" t="s">
        <v>421</v>
      </c>
      <c r="AG98" s="3" t="s">
        <v>146</v>
      </c>
      <c r="AH98" s="3" t="s">
        <v>422</v>
      </c>
      <c r="AI98" s="3" t="s">
        <v>100</v>
      </c>
      <c r="AJ98" s="3" t="s">
        <v>100</v>
      </c>
      <c r="AK98" s="3" t="s">
        <v>100</v>
      </c>
      <c r="AL98" s="3" t="s">
        <v>75</v>
      </c>
      <c r="AM98" s="3" t="s">
        <v>75</v>
      </c>
      <c r="AN98" s="3" t="s">
        <v>75</v>
      </c>
      <c r="AO98" s="3" t="s">
        <v>100</v>
      </c>
      <c r="AP98" s="3" t="s">
        <v>75</v>
      </c>
      <c r="AS98" s="3" t="s">
        <v>423</v>
      </c>
      <c r="AT98" s="3" t="s">
        <v>424</v>
      </c>
      <c r="AV98" s="3" t="s">
        <v>425</v>
      </c>
      <c r="AW98" s="3" t="s">
        <v>234</v>
      </c>
    </row>
    <row r="99" spans="1:50" s="3" customFormat="1" x14ac:dyDescent="0.35">
      <c r="A99" s="3" t="s">
        <v>1389</v>
      </c>
      <c r="B99" s="3" t="s">
        <v>1390</v>
      </c>
      <c r="C99" s="3" t="s">
        <v>1391</v>
      </c>
      <c r="D99" s="3" t="s">
        <v>352</v>
      </c>
      <c r="E99" s="3">
        <v>6512703266</v>
      </c>
      <c r="F99" s="3" t="s">
        <v>1392</v>
      </c>
      <c r="G99" s="4">
        <v>44144.51158564815</v>
      </c>
      <c r="H99" s="3" t="s">
        <v>61</v>
      </c>
      <c r="I99" s="3" t="s">
        <v>83</v>
      </c>
      <c r="K99" s="3" t="s">
        <v>780</v>
      </c>
      <c r="M99" s="3" t="s">
        <v>85</v>
      </c>
      <c r="O99" s="3" t="s">
        <v>1393</v>
      </c>
      <c r="Q99" s="3" t="s">
        <v>64</v>
      </c>
      <c r="S99" s="3" t="s">
        <v>1051</v>
      </c>
      <c r="U99" s="3" t="s">
        <v>89</v>
      </c>
      <c r="W99" s="3" t="s">
        <v>245</v>
      </c>
      <c r="Y99" s="3">
        <v>30</v>
      </c>
      <c r="Z99" s="3" t="s">
        <v>1394</v>
      </c>
      <c r="AB99" s="3" t="s">
        <v>61</v>
      </c>
      <c r="AD99" s="3" t="s">
        <v>465</v>
      </c>
      <c r="AF99" s="3" t="s">
        <v>1395</v>
      </c>
      <c r="AG99" s="3" t="s">
        <v>146</v>
      </c>
      <c r="AI99" s="3" t="s">
        <v>100</v>
      </c>
      <c r="AJ99" s="3" t="s">
        <v>100</v>
      </c>
      <c r="AK99" s="3" t="s">
        <v>75</v>
      </c>
      <c r="AL99" s="3" t="s">
        <v>76</v>
      </c>
      <c r="AM99" s="3" t="s">
        <v>76</v>
      </c>
      <c r="AN99" s="3" t="s">
        <v>76</v>
      </c>
      <c r="AO99" s="3" t="s">
        <v>76</v>
      </c>
      <c r="AP99" s="3" t="s">
        <v>76</v>
      </c>
      <c r="AS99" s="3" t="s">
        <v>1396</v>
      </c>
      <c r="AT99" s="3" t="s">
        <v>1397</v>
      </c>
      <c r="AV99" s="3" t="s">
        <v>219</v>
      </c>
      <c r="AW99" s="3" t="s">
        <v>102</v>
      </c>
      <c r="AX99" s="3" t="s">
        <v>61</v>
      </c>
    </row>
    <row r="100" spans="1:50" s="3" customFormat="1" x14ac:dyDescent="0.35">
      <c r="A100" s="3" t="s">
        <v>2659</v>
      </c>
      <c r="B100" s="3" t="s">
        <v>2660</v>
      </c>
      <c r="C100" s="3" t="s">
        <v>2661</v>
      </c>
      <c r="D100" s="3" t="s">
        <v>2662</v>
      </c>
      <c r="E100" s="3">
        <v>6122961909</v>
      </c>
      <c r="F100" s="3" t="s">
        <v>2663</v>
      </c>
      <c r="G100" s="4">
        <v>44137.608553240738</v>
      </c>
      <c r="H100" s="3" t="s">
        <v>61</v>
      </c>
      <c r="I100" s="3" t="s">
        <v>83</v>
      </c>
      <c r="K100" s="3" t="s">
        <v>271</v>
      </c>
      <c r="M100" s="3" t="s">
        <v>1270</v>
      </c>
      <c r="O100" s="3" t="s">
        <v>2664</v>
      </c>
      <c r="Q100" s="3" t="s">
        <v>273</v>
      </c>
      <c r="S100" s="3" t="s">
        <v>318</v>
      </c>
      <c r="U100" s="3" t="s">
        <v>54</v>
      </c>
      <c r="W100" s="3" t="s">
        <v>55</v>
      </c>
      <c r="X100" s="3">
        <v>20</v>
      </c>
      <c r="Y100" s="3">
        <v>120</v>
      </c>
      <c r="Z100" s="3">
        <v>120</v>
      </c>
      <c r="AA100" s="3" t="s">
        <v>2665</v>
      </c>
      <c r="AB100" s="3" t="s">
        <v>48</v>
      </c>
      <c r="AC100" s="3" t="s">
        <v>2666</v>
      </c>
      <c r="AD100" s="3" t="s">
        <v>72</v>
      </c>
      <c r="AE100" s="3" t="s">
        <v>72</v>
      </c>
      <c r="AF100" s="3" t="s">
        <v>2667</v>
      </c>
      <c r="AG100" s="3" t="s">
        <v>195</v>
      </c>
      <c r="AH100" s="3" t="s">
        <v>2668</v>
      </c>
      <c r="AI100" s="3" t="s">
        <v>75</v>
      </c>
      <c r="AJ100" s="3" t="s">
        <v>75</v>
      </c>
      <c r="AK100" s="3" t="s">
        <v>100</v>
      </c>
      <c r="AL100" s="3" t="s">
        <v>100</v>
      </c>
      <c r="AM100" s="3" t="s">
        <v>75</v>
      </c>
      <c r="AN100" s="3" t="s">
        <v>100</v>
      </c>
      <c r="AO100" s="3" t="s">
        <v>101</v>
      </c>
      <c r="AP100" s="3" t="s">
        <v>75</v>
      </c>
      <c r="AQ100" s="3" t="s">
        <v>101</v>
      </c>
      <c r="AS100" s="3" t="s">
        <v>2669</v>
      </c>
      <c r="AT100" s="3" t="s">
        <v>2670</v>
      </c>
      <c r="AX100" s="3" t="s">
        <v>61</v>
      </c>
    </row>
    <row r="101" spans="1:50" s="3" customFormat="1" x14ac:dyDescent="0.35">
      <c r="A101" s="3" t="s">
        <v>2797</v>
      </c>
      <c r="B101" s="3" t="s">
        <v>2798</v>
      </c>
      <c r="C101" s="3" t="s">
        <v>2799</v>
      </c>
      <c r="D101" s="3" t="s">
        <v>2800</v>
      </c>
      <c r="E101" s="3" t="s">
        <v>2801</v>
      </c>
      <c r="F101" s="3" t="s">
        <v>2802</v>
      </c>
      <c r="G101" s="4">
        <v>44137.570983796293</v>
      </c>
      <c r="H101" s="3" t="s">
        <v>61</v>
      </c>
      <c r="I101" s="3" t="s">
        <v>83</v>
      </c>
      <c r="K101" s="3" t="s">
        <v>627</v>
      </c>
      <c r="M101" s="3" t="s">
        <v>109</v>
      </c>
      <c r="O101" s="3" t="s">
        <v>297</v>
      </c>
      <c r="Q101" s="3" t="s">
        <v>124</v>
      </c>
      <c r="S101" s="3" t="s">
        <v>2803</v>
      </c>
      <c r="T101" s="3" t="s">
        <v>2804</v>
      </c>
      <c r="U101" s="3" t="s">
        <v>2805</v>
      </c>
      <c r="AG101" s="3" t="s">
        <v>146</v>
      </c>
      <c r="AT101" s="3" t="s">
        <v>2806</v>
      </c>
      <c r="AV101" s="3" t="s">
        <v>164</v>
      </c>
      <c r="AX101" s="3" t="s">
        <v>48</v>
      </c>
    </row>
    <row r="102" spans="1:50" s="3" customFormat="1" x14ac:dyDescent="0.35">
      <c r="A102" s="3" t="s">
        <v>851</v>
      </c>
      <c r="B102" s="3" t="s">
        <v>852</v>
      </c>
      <c r="C102" s="3" t="s">
        <v>853</v>
      </c>
      <c r="D102" s="3" t="s">
        <v>207</v>
      </c>
      <c r="E102" s="3">
        <v>6125212128</v>
      </c>
      <c r="F102" s="3" t="s">
        <v>854</v>
      </c>
      <c r="G102" s="4">
        <v>44144.842268518521</v>
      </c>
      <c r="H102" s="3" t="s">
        <v>61</v>
      </c>
      <c r="I102" s="3" t="s">
        <v>83</v>
      </c>
      <c r="K102" s="3" t="s">
        <v>389</v>
      </c>
      <c r="M102" s="3" t="s">
        <v>50</v>
      </c>
      <c r="O102" s="3" t="s">
        <v>37</v>
      </c>
      <c r="P102" s="3" t="s">
        <v>855</v>
      </c>
      <c r="Q102" s="3" t="s">
        <v>124</v>
      </c>
      <c r="S102" s="3" t="s">
        <v>856</v>
      </c>
      <c r="U102" s="3" t="s">
        <v>857</v>
      </c>
      <c r="AG102" s="3" t="s">
        <v>195</v>
      </c>
      <c r="AS102" s="3" t="s">
        <v>858</v>
      </c>
      <c r="AT102" s="3" t="s">
        <v>859</v>
      </c>
      <c r="AV102" s="3" t="s">
        <v>219</v>
      </c>
      <c r="AW102" s="3" t="s">
        <v>234</v>
      </c>
      <c r="AX102" s="3" t="s">
        <v>48</v>
      </c>
    </row>
    <row r="103" spans="1:50" s="3" customFormat="1" x14ac:dyDescent="0.35">
      <c r="A103" s="3" t="s">
        <v>2936</v>
      </c>
      <c r="B103" s="3" t="s">
        <v>2937</v>
      </c>
      <c r="C103" s="3" t="s">
        <v>2938</v>
      </c>
      <c r="D103" s="3" t="s">
        <v>2939</v>
      </c>
      <c r="E103" s="3">
        <v>8167686541</v>
      </c>
      <c r="F103" s="3" t="s">
        <v>2940</v>
      </c>
      <c r="G103" s="4">
        <v>44137.556886574072</v>
      </c>
      <c r="H103" s="3" t="s">
        <v>48</v>
      </c>
      <c r="I103" s="3" t="s">
        <v>2510</v>
      </c>
      <c r="M103" s="3" t="s">
        <v>50</v>
      </c>
      <c r="O103" s="3" t="s">
        <v>96</v>
      </c>
      <c r="Q103" s="3" t="s">
        <v>273</v>
      </c>
      <c r="S103" s="3" t="s">
        <v>2941</v>
      </c>
      <c r="T103" s="3" t="s">
        <v>2942</v>
      </c>
      <c r="U103" s="3" t="s">
        <v>706</v>
      </c>
      <c r="W103" s="3" t="s">
        <v>20</v>
      </c>
      <c r="Z103" s="3">
        <v>800</v>
      </c>
      <c r="AA103" s="3" t="s">
        <v>2943</v>
      </c>
      <c r="AB103" s="3" t="s">
        <v>61</v>
      </c>
      <c r="AD103" s="3" t="s">
        <v>99</v>
      </c>
      <c r="AG103" s="3" t="s">
        <v>195</v>
      </c>
      <c r="AI103" s="3" t="s">
        <v>100</v>
      </c>
      <c r="AJ103" s="3" t="s">
        <v>75</v>
      </c>
      <c r="AK103" s="3" t="s">
        <v>100</v>
      </c>
      <c r="AL103" s="3" t="s">
        <v>76</v>
      </c>
      <c r="AM103" s="3" t="s">
        <v>75</v>
      </c>
      <c r="AN103" s="3" t="s">
        <v>101</v>
      </c>
      <c r="AO103" s="3" t="s">
        <v>101</v>
      </c>
      <c r="AP103" s="3" t="s">
        <v>76</v>
      </c>
      <c r="AW103" s="3" t="s">
        <v>234</v>
      </c>
    </row>
    <row r="104" spans="1:50" s="3" customFormat="1" x14ac:dyDescent="0.35">
      <c r="A104" s="3" t="s">
        <v>964</v>
      </c>
      <c r="B104" s="3" t="s">
        <v>965</v>
      </c>
      <c r="C104" s="3" t="s">
        <v>966</v>
      </c>
      <c r="D104" s="3" t="s">
        <v>967</v>
      </c>
      <c r="E104" s="3">
        <v>5072753115</v>
      </c>
      <c r="F104" s="3" t="s">
        <v>968</v>
      </c>
      <c r="G104" s="4">
        <v>44144.652395833335</v>
      </c>
      <c r="H104" s="3" t="s">
        <v>61</v>
      </c>
      <c r="I104" s="3" t="s">
        <v>83</v>
      </c>
      <c r="K104" s="3" t="s">
        <v>286</v>
      </c>
      <c r="M104" s="3" t="s">
        <v>85</v>
      </c>
      <c r="O104" s="3" t="s">
        <v>969</v>
      </c>
      <c r="Q104" s="3" t="s">
        <v>273</v>
      </c>
      <c r="S104" s="3" t="s">
        <v>970</v>
      </c>
      <c r="U104" s="3" t="s">
        <v>748</v>
      </c>
      <c r="W104" s="3" t="s">
        <v>713</v>
      </c>
      <c r="X104" s="3" t="s">
        <v>971</v>
      </c>
      <c r="Y104" s="3" t="s">
        <v>972</v>
      </c>
      <c r="AA104" s="3" t="s">
        <v>973</v>
      </c>
      <c r="AB104" s="3" t="s">
        <v>61</v>
      </c>
      <c r="AD104" s="3" t="s">
        <v>99</v>
      </c>
      <c r="AG104" s="3" t="s">
        <v>73</v>
      </c>
      <c r="AI104" s="3" t="s">
        <v>76</v>
      </c>
      <c r="AJ104" s="3" t="s">
        <v>75</v>
      </c>
      <c r="AL104" s="3" t="s">
        <v>75</v>
      </c>
      <c r="AM104" s="3" t="s">
        <v>76</v>
      </c>
      <c r="AO104" s="3" t="s">
        <v>75</v>
      </c>
    </row>
    <row r="105" spans="1:50" s="3" customFormat="1" x14ac:dyDescent="0.35">
      <c r="A105" s="3" t="s">
        <v>469</v>
      </c>
      <c r="B105" s="3" t="s">
        <v>470</v>
      </c>
      <c r="C105" s="3" t="s">
        <v>471</v>
      </c>
      <c r="D105" s="3" t="s">
        <v>472</v>
      </c>
      <c r="E105" s="3" t="s">
        <v>473</v>
      </c>
      <c r="F105" s="3" t="s">
        <v>474</v>
      </c>
      <c r="G105" s="4">
        <v>44146.562754629631</v>
      </c>
      <c r="H105" s="3" t="s">
        <v>61</v>
      </c>
      <c r="I105" s="3" t="s">
        <v>83</v>
      </c>
      <c r="K105" s="3" t="s">
        <v>389</v>
      </c>
      <c r="M105" s="3" t="s">
        <v>109</v>
      </c>
      <c r="O105" s="3" t="s">
        <v>475</v>
      </c>
      <c r="Q105" s="3" t="s">
        <v>52</v>
      </c>
      <c r="S105" s="3" t="s">
        <v>155</v>
      </c>
      <c r="T105" s="3" t="s">
        <v>476</v>
      </c>
      <c r="U105" s="3" t="s">
        <v>477</v>
      </c>
      <c r="W105" s="3" t="s">
        <v>55</v>
      </c>
      <c r="AA105" s="3" t="s">
        <v>478</v>
      </c>
      <c r="AB105" s="3" t="s">
        <v>48</v>
      </c>
      <c r="AC105" s="3" t="s">
        <v>479</v>
      </c>
      <c r="AD105" s="3" t="s">
        <v>176</v>
      </c>
      <c r="AE105" s="3" t="s">
        <v>176</v>
      </c>
      <c r="AF105" s="3" t="s">
        <v>480</v>
      </c>
      <c r="AG105" s="3" t="s">
        <v>146</v>
      </c>
      <c r="AH105" s="3" t="s">
        <v>481</v>
      </c>
      <c r="AI105" s="3" t="s">
        <v>75</v>
      </c>
      <c r="AJ105" s="3" t="s">
        <v>75</v>
      </c>
      <c r="AK105" s="3" t="s">
        <v>100</v>
      </c>
      <c r="AL105" s="3" t="s">
        <v>100</v>
      </c>
      <c r="AM105" s="3" t="s">
        <v>75</v>
      </c>
      <c r="AN105" s="3" t="s">
        <v>75</v>
      </c>
      <c r="AO105" s="3" t="s">
        <v>100</v>
      </c>
      <c r="AP105" s="3" t="s">
        <v>76</v>
      </c>
      <c r="AV105" s="3" t="s">
        <v>482</v>
      </c>
      <c r="AW105" s="3" t="s">
        <v>102</v>
      </c>
      <c r="AX105" s="3" t="s">
        <v>48</v>
      </c>
    </row>
    <row r="106" spans="1:50" s="3" customFormat="1" x14ac:dyDescent="0.35">
      <c r="A106" s="3" t="s">
        <v>469</v>
      </c>
      <c r="B106" s="3" t="s">
        <v>2191</v>
      </c>
      <c r="C106" s="3" t="s">
        <v>2192</v>
      </c>
      <c r="E106" s="3">
        <v>6125438118</v>
      </c>
      <c r="F106" s="3" t="s">
        <v>2193</v>
      </c>
      <c r="G106" s="4">
        <v>44138.479664351849</v>
      </c>
      <c r="H106" s="3" t="s">
        <v>48</v>
      </c>
      <c r="I106" s="3" t="s">
        <v>83</v>
      </c>
      <c r="K106" s="3" t="s">
        <v>389</v>
      </c>
      <c r="M106" s="3" t="s">
        <v>109</v>
      </c>
      <c r="O106" s="3" t="s">
        <v>51</v>
      </c>
      <c r="Q106" s="3" t="s">
        <v>273</v>
      </c>
      <c r="S106" s="3" t="s">
        <v>112</v>
      </c>
      <c r="T106" s="3" t="s">
        <v>2194</v>
      </c>
      <c r="U106" s="3" t="s">
        <v>2195</v>
      </c>
      <c r="W106" s="3" t="s">
        <v>556</v>
      </c>
      <c r="X106" s="3" t="s">
        <v>2196</v>
      </c>
      <c r="Y106" s="3" t="s">
        <v>2197</v>
      </c>
      <c r="Z106" s="3" t="s">
        <v>2198</v>
      </c>
      <c r="AA106" s="3" t="s">
        <v>2199</v>
      </c>
      <c r="AB106" s="3" t="s">
        <v>61</v>
      </c>
      <c r="AD106" s="3" t="s">
        <v>193</v>
      </c>
      <c r="AF106" s="3" t="s">
        <v>2200</v>
      </c>
      <c r="AG106" s="3" t="s">
        <v>146</v>
      </c>
      <c r="AH106" s="3" t="s">
        <v>2201</v>
      </c>
      <c r="AI106" s="3" t="s">
        <v>100</v>
      </c>
      <c r="AJ106" s="3" t="s">
        <v>100</v>
      </c>
      <c r="AK106" s="3" t="s">
        <v>100</v>
      </c>
      <c r="AL106" s="3" t="s">
        <v>75</v>
      </c>
      <c r="AM106" s="3" t="s">
        <v>75</v>
      </c>
      <c r="AN106" s="3" t="s">
        <v>101</v>
      </c>
      <c r="AO106" s="3" t="s">
        <v>75</v>
      </c>
      <c r="AP106" s="3" t="s">
        <v>100</v>
      </c>
      <c r="AR106" s="3" t="s">
        <v>2202</v>
      </c>
      <c r="AS106" s="3" t="s">
        <v>2203</v>
      </c>
      <c r="AT106" s="3" t="s">
        <v>2204</v>
      </c>
      <c r="AU106" s="3" t="s">
        <v>2205</v>
      </c>
      <c r="AV106" s="3" t="s">
        <v>482</v>
      </c>
      <c r="AW106" s="3" t="s">
        <v>134</v>
      </c>
    </row>
    <row r="107" spans="1:50" s="3" customFormat="1" x14ac:dyDescent="0.35">
      <c r="A107" s="3" t="s">
        <v>796</v>
      </c>
      <c r="B107" s="3" t="s">
        <v>797</v>
      </c>
      <c r="C107" s="3" t="s">
        <v>798</v>
      </c>
      <c r="D107" s="3" t="s">
        <v>524</v>
      </c>
      <c r="E107" s="3" t="s">
        <v>799</v>
      </c>
      <c r="F107" s="3" t="s">
        <v>800</v>
      </c>
      <c r="G107" s="4">
        <v>44145.342638888891</v>
      </c>
      <c r="H107" s="3" t="s">
        <v>61</v>
      </c>
      <c r="I107" s="3" t="s">
        <v>83</v>
      </c>
      <c r="K107" s="3" t="s">
        <v>801</v>
      </c>
      <c r="M107" s="3" t="s">
        <v>85</v>
      </c>
      <c r="O107" s="3" t="s">
        <v>802</v>
      </c>
      <c r="Q107" s="3" t="s">
        <v>124</v>
      </c>
      <c r="S107" s="3" t="s">
        <v>803</v>
      </c>
      <c r="U107" s="3" t="s">
        <v>804</v>
      </c>
      <c r="W107" s="3" t="s">
        <v>68</v>
      </c>
      <c r="X107" s="3">
        <v>6</v>
      </c>
      <c r="Y107" s="3">
        <v>400</v>
      </c>
      <c r="AA107" s="3" t="s">
        <v>805</v>
      </c>
      <c r="AB107" s="3" t="s">
        <v>61</v>
      </c>
      <c r="AD107" s="3" t="s">
        <v>99</v>
      </c>
      <c r="AG107" s="3" t="s">
        <v>73</v>
      </c>
      <c r="AI107" s="3" t="s">
        <v>75</v>
      </c>
      <c r="AJ107" s="3" t="s">
        <v>75</v>
      </c>
      <c r="AK107" s="3" t="s">
        <v>76</v>
      </c>
      <c r="AL107" s="3" t="s">
        <v>76</v>
      </c>
      <c r="AM107" s="3" t="s">
        <v>76</v>
      </c>
      <c r="AN107" s="3" t="s">
        <v>75</v>
      </c>
      <c r="AO107" s="3" t="s">
        <v>75</v>
      </c>
      <c r="AP107" s="3" t="s">
        <v>76</v>
      </c>
      <c r="AX107" s="3" t="s">
        <v>61</v>
      </c>
    </row>
    <row r="108" spans="1:50" s="3" customFormat="1" x14ac:dyDescent="0.35">
      <c r="A108" s="3" t="s">
        <v>1306</v>
      </c>
      <c r="B108" s="3" t="s">
        <v>1020</v>
      </c>
      <c r="C108" s="3" t="s">
        <v>1307</v>
      </c>
      <c r="D108" s="3" t="s">
        <v>1308</v>
      </c>
      <c r="E108" s="3">
        <v>6126441181</v>
      </c>
      <c r="F108" s="3" t="s">
        <v>1309</v>
      </c>
      <c r="G108" s="4">
        <v>44144.523182870369</v>
      </c>
      <c r="H108" s="3" t="s">
        <v>61</v>
      </c>
      <c r="I108" s="3" t="s">
        <v>83</v>
      </c>
      <c r="K108" s="3" t="s">
        <v>389</v>
      </c>
      <c r="M108" s="3" t="s">
        <v>85</v>
      </c>
      <c r="O108" s="3" t="s">
        <v>187</v>
      </c>
      <c r="Q108" s="3" t="s">
        <v>273</v>
      </c>
      <c r="S108" s="3" t="s">
        <v>1310</v>
      </c>
      <c r="T108" s="3" t="s">
        <v>1311</v>
      </c>
      <c r="U108" s="3" t="s">
        <v>331</v>
      </c>
      <c r="W108" s="3" t="s">
        <v>68</v>
      </c>
      <c r="X108" s="3">
        <v>100</v>
      </c>
      <c r="Y108" s="3" t="s">
        <v>1312</v>
      </c>
      <c r="AA108" s="3" t="s">
        <v>1313</v>
      </c>
      <c r="AB108" s="3" t="s">
        <v>61</v>
      </c>
      <c r="AD108" s="3" t="s">
        <v>176</v>
      </c>
      <c r="AF108" s="3" t="s">
        <v>1314</v>
      </c>
      <c r="AG108" s="3" t="s">
        <v>146</v>
      </c>
      <c r="AH108" s="3" t="s">
        <v>1315</v>
      </c>
      <c r="AI108" s="3" t="s">
        <v>76</v>
      </c>
      <c r="AJ108" s="3" t="s">
        <v>76</v>
      </c>
      <c r="AK108" s="3" t="s">
        <v>75</v>
      </c>
      <c r="AL108" s="3" t="s">
        <v>75</v>
      </c>
      <c r="AM108" s="3" t="s">
        <v>75</v>
      </c>
      <c r="AN108" s="3" t="s">
        <v>100</v>
      </c>
      <c r="AO108" s="3" t="s">
        <v>100</v>
      </c>
      <c r="AP108" s="3" t="s">
        <v>75</v>
      </c>
      <c r="AS108" s="3" t="s">
        <v>1316</v>
      </c>
      <c r="AT108" s="3" t="s">
        <v>1317</v>
      </c>
      <c r="AX108" s="3" t="s">
        <v>48</v>
      </c>
    </row>
    <row r="109" spans="1:50" s="3" customFormat="1" x14ac:dyDescent="0.35">
      <c r="A109" s="3" t="s">
        <v>2891</v>
      </c>
      <c r="B109" s="3" t="s">
        <v>1566</v>
      </c>
      <c r="C109" s="3" t="s">
        <v>2892</v>
      </c>
      <c r="D109" s="3" t="s">
        <v>223</v>
      </c>
      <c r="E109" s="3">
        <v>6513854562</v>
      </c>
      <c r="F109" s="3" t="s">
        <v>2893</v>
      </c>
      <c r="G109" s="4">
        <v>44137.561678240738</v>
      </c>
      <c r="H109" s="3" t="s">
        <v>48</v>
      </c>
      <c r="I109" s="3" t="s">
        <v>83</v>
      </c>
      <c r="K109" s="3" t="s">
        <v>1495</v>
      </c>
      <c r="M109" s="3" t="s">
        <v>37</v>
      </c>
      <c r="N109" s="3" t="s">
        <v>2894</v>
      </c>
      <c r="O109" s="3" t="s">
        <v>342</v>
      </c>
      <c r="Q109" s="3" t="s">
        <v>124</v>
      </c>
      <c r="S109" s="3" t="s">
        <v>2895</v>
      </c>
      <c r="U109" s="3" t="s">
        <v>1004</v>
      </c>
      <c r="W109" s="3" t="s">
        <v>37</v>
      </c>
      <c r="AB109" s="3" t="s">
        <v>61</v>
      </c>
      <c r="AD109" s="3" t="s">
        <v>72</v>
      </c>
      <c r="AG109" s="3" t="s">
        <v>146</v>
      </c>
      <c r="AH109" s="3" t="s">
        <v>2896</v>
      </c>
      <c r="AI109" s="3" t="s">
        <v>75</v>
      </c>
      <c r="AJ109" s="3" t="s">
        <v>75</v>
      </c>
      <c r="AK109" s="3" t="s">
        <v>75</v>
      </c>
      <c r="AL109" s="3" t="s">
        <v>75</v>
      </c>
      <c r="AM109" s="3" t="s">
        <v>75</v>
      </c>
      <c r="AN109" s="3" t="s">
        <v>75</v>
      </c>
      <c r="AO109" s="3" t="s">
        <v>75</v>
      </c>
      <c r="AP109" s="3" t="s">
        <v>76</v>
      </c>
      <c r="AS109" s="3" t="s">
        <v>2897</v>
      </c>
      <c r="AT109" s="3" t="s">
        <v>2898</v>
      </c>
    </row>
    <row r="110" spans="1:50" s="3" customFormat="1" x14ac:dyDescent="0.35">
      <c r="A110" s="3" t="s">
        <v>841</v>
      </c>
      <c r="B110" s="3" t="s">
        <v>842</v>
      </c>
      <c r="C110" s="3" t="s">
        <v>843</v>
      </c>
      <c r="D110" s="3" t="s">
        <v>844</v>
      </c>
      <c r="E110" s="3">
        <v>3207741588</v>
      </c>
      <c r="F110" s="3" t="s">
        <v>845</v>
      </c>
      <c r="G110" s="4">
        <v>44144.848946759259</v>
      </c>
      <c r="H110" s="3" t="s">
        <v>61</v>
      </c>
      <c r="I110" s="3" t="s">
        <v>83</v>
      </c>
      <c r="K110" s="3" t="s">
        <v>811</v>
      </c>
      <c r="M110" s="3" t="s">
        <v>50</v>
      </c>
      <c r="O110" s="3" t="s">
        <v>846</v>
      </c>
      <c r="Q110" s="3" t="s">
        <v>273</v>
      </c>
      <c r="S110" s="3" t="s">
        <v>847</v>
      </c>
      <c r="U110" s="3" t="s">
        <v>345</v>
      </c>
      <c r="W110" s="3" t="s">
        <v>391</v>
      </c>
      <c r="X110" s="3">
        <v>0</v>
      </c>
      <c r="AB110" s="3" t="s">
        <v>48</v>
      </c>
      <c r="AC110" s="3" t="s">
        <v>848</v>
      </c>
      <c r="AD110" s="3" t="s">
        <v>72</v>
      </c>
      <c r="AE110" s="3" t="s">
        <v>72</v>
      </c>
      <c r="AG110" s="3" t="s">
        <v>146</v>
      </c>
      <c r="AI110" s="3" t="s">
        <v>75</v>
      </c>
      <c r="AJ110" s="3" t="s">
        <v>75</v>
      </c>
      <c r="AK110" s="3" t="s">
        <v>100</v>
      </c>
      <c r="AL110" s="3" t="s">
        <v>101</v>
      </c>
      <c r="AM110" s="3" t="s">
        <v>76</v>
      </c>
      <c r="AN110" s="3" t="s">
        <v>75</v>
      </c>
      <c r="AO110" s="3" t="s">
        <v>75</v>
      </c>
      <c r="AP110" s="3" t="s">
        <v>76</v>
      </c>
      <c r="AQ110" s="3" t="s">
        <v>76</v>
      </c>
      <c r="AS110" s="3" t="s">
        <v>849</v>
      </c>
      <c r="AT110" s="3" t="s">
        <v>850</v>
      </c>
      <c r="AV110" s="3" t="s">
        <v>840</v>
      </c>
      <c r="AW110" s="3" t="s">
        <v>384</v>
      </c>
      <c r="AX110" s="3" t="s">
        <v>48</v>
      </c>
    </row>
    <row r="111" spans="1:50" s="3" customFormat="1" x14ac:dyDescent="0.35">
      <c r="A111" s="3" t="s">
        <v>2540</v>
      </c>
      <c r="B111" s="3" t="s">
        <v>2541</v>
      </c>
      <c r="C111" s="3" t="s">
        <v>2542</v>
      </c>
      <c r="D111" s="3" t="s">
        <v>2543</v>
      </c>
      <c r="E111" s="3">
        <v>4135522728</v>
      </c>
      <c r="F111" s="3" t="s">
        <v>2544</v>
      </c>
      <c r="G111" s="4">
        <v>44137.648379629631</v>
      </c>
      <c r="H111" s="3" t="s">
        <v>48</v>
      </c>
      <c r="I111" s="3" t="s">
        <v>1713</v>
      </c>
      <c r="M111" s="3" t="s">
        <v>404</v>
      </c>
      <c r="O111" s="3" t="s">
        <v>1607</v>
      </c>
      <c r="Q111" s="3" t="s">
        <v>124</v>
      </c>
      <c r="S111" s="3" t="s">
        <v>2545</v>
      </c>
      <c r="T111" s="3" t="s">
        <v>2546</v>
      </c>
      <c r="U111" s="3" t="s">
        <v>614</v>
      </c>
      <c r="W111" s="3" t="s">
        <v>245</v>
      </c>
      <c r="Y111" s="3">
        <v>70</v>
      </c>
      <c r="Z111" s="3">
        <v>80</v>
      </c>
      <c r="AA111" s="3" t="s">
        <v>2547</v>
      </c>
      <c r="AB111" s="3" t="s">
        <v>61</v>
      </c>
      <c r="AD111" s="3" t="s">
        <v>72</v>
      </c>
      <c r="AF111" s="3" t="s">
        <v>2548</v>
      </c>
      <c r="AG111" s="3" t="s">
        <v>146</v>
      </c>
      <c r="AH111" s="3" t="s">
        <v>2549</v>
      </c>
      <c r="AI111" s="3" t="s">
        <v>100</v>
      </c>
      <c r="AJ111" s="3" t="s">
        <v>100</v>
      </c>
      <c r="AK111" s="3" t="s">
        <v>100</v>
      </c>
      <c r="AL111" s="3" t="s">
        <v>75</v>
      </c>
      <c r="AM111" s="3" t="s">
        <v>76</v>
      </c>
      <c r="AN111" s="3" t="s">
        <v>100</v>
      </c>
      <c r="AO111" s="3" t="s">
        <v>75</v>
      </c>
      <c r="AP111" s="3" t="s">
        <v>75</v>
      </c>
      <c r="AS111" s="3" t="s">
        <v>2550</v>
      </c>
      <c r="AT111" s="3" t="s">
        <v>2551</v>
      </c>
      <c r="AW111" s="3" t="s">
        <v>234</v>
      </c>
    </row>
    <row r="112" spans="1:50" s="3" customFormat="1" x14ac:dyDescent="0.35">
      <c r="A112" s="3" t="s">
        <v>607</v>
      </c>
      <c r="B112" s="3" t="s">
        <v>608</v>
      </c>
      <c r="C112" s="3" t="s">
        <v>609</v>
      </c>
      <c r="D112" s="3" t="s">
        <v>610</v>
      </c>
      <c r="E112" s="3">
        <v>6124351673</v>
      </c>
      <c r="F112" s="3" t="s">
        <v>611</v>
      </c>
      <c r="G112" s="4">
        <v>44145.643587962964</v>
      </c>
      <c r="H112" s="3" t="s">
        <v>61</v>
      </c>
      <c r="I112" s="3" t="s">
        <v>83</v>
      </c>
      <c r="K112" s="3" t="s">
        <v>271</v>
      </c>
      <c r="M112" s="3" t="s">
        <v>50</v>
      </c>
      <c r="O112" s="3" t="s">
        <v>612</v>
      </c>
      <c r="Q112" s="3" t="s">
        <v>273</v>
      </c>
      <c r="S112" s="3" t="s">
        <v>463</v>
      </c>
      <c r="T112" s="3" t="s">
        <v>613</v>
      </c>
      <c r="U112" s="3" t="s">
        <v>614</v>
      </c>
      <c r="W112" s="3" t="s">
        <v>215</v>
      </c>
      <c r="X112" s="3">
        <v>30</v>
      </c>
      <c r="Y112" s="3">
        <v>30</v>
      </c>
      <c r="Z112" s="3" t="s">
        <v>615</v>
      </c>
      <c r="AA112" s="3" t="s">
        <v>616</v>
      </c>
      <c r="AB112" s="3" t="s">
        <v>48</v>
      </c>
      <c r="AC112" s="3" t="s">
        <v>617</v>
      </c>
      <c r="AD112" s="3" t="s">
        <v>176</v>
      </c>
      <c r="AE112" s="3" t="s">
        <v>176</v>
      </c>
      <c r="AF112" s="3" t="s">
        <v>618</v>
      </c>
      <c r="AG112" s="3" t="s">
        <v>146</v>
      </c>
      <c r="AI112" s="3" t="s">
        <v>100</v>
      </c>
      <c r="AJ112" s="3" t="s">
        <v>100</v>
      </c>
      <c r="AK112" s="3" t="s">
        <v>100</v>
      </c>
      <c r="AL112" s="3" t="s">
        <v>100</v>
      </c>
      <c r="AN112" s="3" t="s">
        <v>100</v>
      </c>
      <c r="AO112" s="3" t="s">
        <v>100</v>
      </c>
      <c r="AP112" s="3" t="s">
        <v>100</v>
      </c>
      <c r="AS112" s="3" t="s">
        <v>619</v>
      </c>
      <c r="AT112" s="3" t="s">
        <v>620</v>
      </c>
      <c r="AV112" s="3" t="s">
        <v>621</v>
      </c>
      <c r="AW112" s="3" t="s">
        <v>102</v>
      </c>
      <c r="AX112" s="3" t="s">
        <v>48</v>
      </c>
    </row>
    <row r="113" spans="1:50" s="3" customFormat="1" x14ac:dyDescent="0.35">
      <c r="A113" s="3" t="s">
        <v>1165</v>
      </c>
      <c r="B113" s="3" t="s">
        <v>1166</v>
      </c>
      <c r="C113" s="3" t="s">
        <v>1167</v>
      </c>
      <c r="D113" s="3" t="s">
        <v>207</v>
      </c>
      <c r="E113" s="3">
        <v>6122053621</v>
      </c>
      <c r="F113" s="3" t="s">
        <v>1168</v>
      </c>
      <c r="G113" s="4">
        <v>44144.545092592591</v>
      </c>
      <c r="H113" s="3" t="s">
        <v>61</v>
      </c>
      <c r="I113" s="3" t="s">
        <v>83</v>
      </c>
      <c r="K113" s="3" t="s">
        <v>389</v>
      </c>
      <c r="M113" s="3" t="s">
        <v>50</v>
      </c>
      <c r="O113" s="3" t="s">
        <v>1169</v>
      </c>
      <c r="P113" s="3" t="s">
        <v>1170</v>
      </c>
      <c r="Q113" s="3" t="s">
        <v>273</v>
      </c>
      <c r="S113" s="3" t="s">
        <v>1171</v>
      </c>
      <c r="U113" s="3" t="s">
        <v>1172</v>
      </c>
      <c r="W113" s="3" t="s">
        <v>158</v>
      </c>
      <c r="Z113" s="3">
        <v>30</v>
      </c>
      <c r="AA113" s="3" t="s">
        <v>1173</v>
      </c>
      <c r="AB113" s="3" t="s">
        <v>61</v>
      </c>
      <c r="AD113" s="3" t="s">
        <v>72</v>
      </c>
      <c r="AF113" s="3" t="s">
        <v>1174</v>
      </c>
      <c r="AG113" s="3" t="s">
        <v>73</v>
      </c>
      <c r="AH113" s="3" t="s">
        <v>1175</v>
      </c>
      <c r="AI113" s="3" t="s">
        <v>75</v>
      </c>
      <c r="AJ113" s="3" t="s">
        <v>75</v>
      </c>
      <c r="AK113" s="3" t="s">
        <v>100</v>
      </c>
      <c r="AL113" s="3" t="s">
        <v>75</v>
      </c>
      <c r="AM113" s="3" t="s">
        <v>75</v>
      </c>
      <c r="AN113" s="3" t="s">
        <v>75</v>
      </c>
      <c r="AO113" s="3" t="s">
        <v>75</v>
      </c>
      <c r="AP113" s="3" t="s">
        <v>76</v>
      </c>
      <c r="AS113" s="3" t="s">
        <v>1176</v>
      </c>
      <c r="AT113" s="3" t="s">
        <v>1177</v>
      </c>
      <c r="AW113" s="3" t="s">
        <v>102</v>
      </c>
      <c r="AX113" s="3" t="s">
        <v>48</v>
      </c>
    </row>
    <row r="114" spans="1:50" s="3" customFormat="1" x14ac:dyDescent="0.35">
      <c r="A114" s="3" t="s">
        <v>2753</v>
      </c>
      <c r="B114" s="3" t="s">
        <v>2754</v>
      </c>
      <c r="C114" s="3" t="s">
        <v>2755</v>
      </c>
      <c r="D114" s="3" t="s">
        <v>2756</v>
      </c>
      <c r="F114" s="3" t="s">
        <v>2757</v>
      </c>
      <c r="G114" s="4">
        <v>44137.581053240741</v>
      </c>
      <c r="H114" s="3" t="s">
        <v>48</v>
      </c>
      <c r="I114" s="3" t="s">
        <v>2758</v>
      </c>
      <c r="M114" s="3" t="s">
        <v>50</v>
      </c>
      <c r="O114" s="3" t="s">
        <v>51</v>
      </c>
      <c r="Q114" s="3" t="s">
        <v>52</v>
      </c>
      <c r="S114" s="3" t="s">
        <v>155</v>
      </c>
      <c r="T114" s="3" t="s">
        <v>2759</v>
      </c>
      <c r="U114" s="3" t="s">
        <v>477</v>
      </c>
      <c r="W114" s="3" t="s">
        <v>18</v>
      </c>
      <c r="X114" s="3">
        <v>106</v>
      </c>
      <c r="AA114" s="3" t="s">
        <v>2760</v>
      </c>
      <c r="AB114" s="3" t="s">
        <v>61</v>
      </c>
      <c r="AD114" s="3" t="s">
        <v>72</v>
      </c>
      <c r="AF114" s="3" t="s">
        <v>2761</v>
      </c>
      <c r="AG114" s="3" t="s">
        <v>146</v>
      </c>
      <c r="AH114" s="3" t="s">
        <v>2762</v>
      </c>
      <c r="AI114" s="3" t="s">
        <v>100</v>
      </c>
      <c r="AJ114" s="3" t="s">
        <v>75</v>
      </c>
      <c r="AK114" s="3" t="s">
        <v>75</v>
      </c>
      <c r="AL114" s="3" t="s">
        <v>75</v>
      </c>
      <c r="AM114" s="3" t="s">
        <v>75</v>
      </c>
      <c r="AN114" s="3" t="s">
        <v>100</v>
      </c>
      <c r="AO114" s="3" t="s">
        <v>75</v>
      </c>
      <c r="AP114" s="3" t="s">
        <v>76</v>
      </c>
      <c r="AS114" s="3" t="s">
        <v>2763</v>
      </c>
      <c r="AT114" s="3" t="s">
        <v>2764</v>
      </c>
      <c r="AW114" s="3" t="s">
        <v>134</v>
      </c>
    </row>
    <row r="115" spans="1:50" s="3" customFormat="1" x14ac:dyDescent="0.35">
      <c r="A115" s="3" t="s">
        <v>1373</v>
      </c>
      <c r="B115" s="3" t="s">
        <v>1374</v>
      </c>
      <c r="C115" s="3" t="s">
        <v>1375</v>
      </c>
      <c r="D115" s="3" t="s">
        <v>306</v>
      </c>
      <c r="E115" s="3" t="s">
        <v>1376</v>
      </c>
      <c r="F115" s="3" t="s">
        <v>1377</v>
      </c>
      <c r="G115" s="4">
        <v>44144.513807870368</v>
      </c>
      <c r="H115" s="3" t="s">
        <v>61</v>
      </c>
      <c r="I115" s="3" t="s">
        <v>83</v>
      </c>
      <c r="K115" s="3" t="s">
        <v>308</v>
      </c>
      <c r="M115" s="3" t="s">
        <v>109</v>
      </c>
      <c r="O115" s="3" t="s">
        <v>462</v>
      </c>
      <c r="Q115" s="3" t="s">
        <v>124</v>
      </c>
      <c r="S115" s="3" t="s">
        <v>834</v>
      </c>
      <c r="U115" s="3" t="s">
        <v>791</v>
      </c>
      <c r="W115" s="3" t="s">
        <v>68</v>
      </c>
      <c r="X115" s="3">
        <v>50</v>
      </c>
      <c r="Y115" s="3">
        <v>20</v>
      </c>
      <c r="AA115" s="3" t="s">
        <v>1378</v>
      </c>
      <c r="AB115" s="3" t="s">
        <v>61</v>
      </c>
      <c r="AD115" s="3" t="s">
        <v>72</v>
      </c>
      <c r="AF115" s="3" t="s">
        <v>1379</v>
      </c>
      <c r="AG115" s="3" t="s">
        <v>146</v>
      </c>
      <c r="AI115" s="3" t="s">
        <v>100</v>
      </c>
      <c r="AJ115" s="3" t="s">
        <v>75</v>
      </c>
      <c r="AK115" s="3" t="s">
        <v>100</v>
      </c>
      <c r="AL115" s="3" t="s">
        <v>101</v>
      </c>
      <c r="AM115" s="3" t="s">
        <v>101</v>
      </c>
      <c r="AN115" s="3" t="s">
        <v>100</v>
      </c>
      <c r="AO115" s="3" t="s">
        <v>75</v>
      </c>
      <c r="AP115" s="3" t="s">
        <v>75</v>
      </c>
      <c r="AS115" s="3" t="s">
        <v>1380</v>
      </c>
      <c r="AT115" s="3" t="s">
        <v>1381</v>
      </c>
      <c r="AX115" s="3" t="s">
        <v>61</v>
      </c>
    </row>
    <row r="116" spans="1:50" s="3" customFormat="1" x14ac:dyDescent="0.35">
      <c r="A116" s="3" t="s">
        <v>652</v>
      </c>
      <c r="B116" s="3" t="s">
        <v>653</v>
      </c>
      <c r="C116" s="3" t="s">
        <v>654</v>
      </c>
      <c r="D116" s="3" t="s">
        <v>655</v>
      </c>
      <c r="E116" s="3">
        <v>5622695567</v>
      </c>
      <c r="F116" s="3" t="s">
        <v>656</v>
      </c>
      <c r="G116" s="4">
        <v>44145.574699074074</v>
      </c>
      <c r="H116" s="3" t="s">
        <v>61</v>
      </c>
      <c r="I116" s="3" t="s">
        <v>240</v>
      </c>
      <c r="M116" s="3" t="s">
        <v>50</v>
      </c>
      <c r="O116" s="3" t="s">
        <v>597</v>
      </c>
      <c r="P116" s="3" t="s">
        <v>657</v>
      </c>
      <c r="Q116" s="3" t="s">
        <v>52</v>
      </c>
      <c r="S116" s="3" t="s">
        <v>112</v>
      </c>
      <c r="T116" s="3" t="s">
        <v>658</v>
      </c>
      <c r="U116" s="3" t="s">
        <v>585</v>
      </c>
      <c r="W116" s="3" t="s">
        <v>55</v>
      </c>
      <c r="X116" s="3" t="s">
        <v>659</v>
      </c>
      <c r="Y116" s="3" t="s">
        <v>660</v>
      </c>
      <c r="Z116" s="3" t="s">
        <v>661</v>
      </c>
      <c r="AA116" s="3" t="s">
        <v>662</v>
      </c>
      <c r="AB116" s="3" t="s">
        <v>61</v>
      </c>
      <c r="AD116" s="3" t="s">
        <v>465</v>
      </c>
      <c r="AF116" s="3" t="s">
        <v>663</v>
      </c>
      <c r="AG116" s="3" t="s">
        <v>73</v>
      </c>
      <c r="AH116" s="3" t="s">
        <v>664</v>
      </c>
      <c r="AI116" s="3" t="s">
        <v>100</v>
      </c>
      <c r="AJ116" s="3" t="s">
        <v>100</v>
      </c>
      <c r="AK116" s="3" t="s">
        <v>75</v>
      </c>
      <c r="AS116" s="3" t="s">
        <v>665</v>
      </c>
      <c r="AW116" s="3" t="s">
        <v>234</v>
      </c>
      <c r="AX116" s="3" t="s">
        <v>48</v>
      </c>
    </row>
    <row r="117" spans="1:50" s="3" customFormat="1" x14ac:dyDescent="0.35">
      <c r="A117" s="3" t="s">
        <v>2297</v>
      </c>
      <c r="B117" s="3" t="s">
        <v>2298</v>
      </c>
      <c r="C117" s="3" t="s">
        <v>2299</v>
      </c>
      <c r="D117" s="3" t="s">
        <v>2300</v>
      </c>
      <c r="E117" s="3">
        <v>3202348507</v>
      </c>
      <c r="F117" s="3" t="s">
        <v>2301</v>
      </c>
      <c r="G117" s="4">
        <v>44138.409131944441</v>
      </c>
      <c r="H117" s="3" t="s">
        <v>48</v>
      </c>
      <c r="I117" s="3" t="s">
        <v>83</v>
      </c>
      <c r="K117" s="3" t="s">
        <v>2302</v>
      </c>
      <c r="M117" s="3" t="s">
        <v>85</v>
      </c>
      <c r="O117" s="3" t="s">
        <v>342</v>
      </c>
      <c r="Q117" s="3" t="s">
        <v>124</v>
      </c>
      <c r="S117" s="3" t="s">
        <v>1171</v>
      </c>
      <c r="T117" s="3" t="s">
        <v>2303</v>
      </c>
      <c r="U117" s="3" t="s">
        <v>331</v>
      </c>
      <c r="W117" s="3" t="s">
        <v>260</v>
      </c>
      <c r="Y117" s="3">
        <v>10</v>
      </c>
      <c r="Z117" s="3">
        <v>15</v>
      </c>
      <c r="AA117" s="3" t="s">
        <v>2304</v>
      </c>
      <c r="AB117" s="3" t="s">
        <v>61</v>
      </c>
      <c r="AD117" s="3" t="s">
        <v>176</v>
      </c>
      <c r="AF117" s="3" t="s">
        <v>2305</v>
      </c>
      <c r="AG117" s="3" t="s">
        <v>146</v>
      </c>
      <c r="AH117" s="3" t="s">
        <v>2306</v>
      </c>
      <c r="AI117" s="3" t="s">
        <v>100</v>
      </c>
      <c r="AJ117" s="3" t="s">
        <v>100</v>
      </c>
      <c r="AK117" s="3" t="s">
        <v>75</v>
      </c>
      <c r="AL117" s="3" t="s">
        <v>100</v>
      </c>
      <c r="AM117" s="3" t="s">
        <v>76</v>
      </c>
      <c r="AN117" s="3" t="s">
        <v>75</v>
      </c>
      <c r="AO117" s="3" t="s">
        <v>100</v>
      </c>
      <c r="AP117" s="3" t="s">
        <v>75</v>
      </c>
      <c r="AQ117" s="3" t="s">
        <v>75</v>
      </c>
      <c r="AR117" s="3" t="s">
        <v>2307</v>
      </c>
      <c r="AT117" s="3" t="s">
        <v>2308</v>
      </c>
      <c r="AW117" s="3" t="s">
        <v>234</v>
      </c>
    </row>
    <row r="118" spans="1:50" s="3" customFormat="1" x14ac:dyDescent="0.35">
      <c r="A118" s="3" t="s">
        <v>1351</v>
      </c>
      <c r="F118" s="3" t="s">
        <v>1352</v>
      </c>
      <c r="G118" s="4">
        <v>44144.517789351848</v>
      </c>
      <c r="H118" s="3" t="s">
        <v>61</v>
      </c>
      <c r="I118" s="3" t="s">
        <v>83</v>
      </c>
      <c r="K118" s="3" t="s">
        <v>1049</v>
      </c>
      <c r="M118" s="3" t="s">
        <v>50</v>
      </c>
      <c r="O118" s="3" t="s">
        <v>37</v>
      </c>
      <c r="P118" s="3" t="s">
        <v>1353</v>
      </c>
      <c r="Q118" s="3" t="s">
        <v>52</v>
      </c>
      <c r="S118" s="3" t="s">
        <v>112</v>
      </c>
      <c r="U118" s="3" t="s">
        <v>748</v>
      </c>
      <c r="W118" s="3" t="s">
        <v>260</v>
      </c>
      <c r="Y118" s="3" t="s">
        <v>1354</v>
      </c>
      <c r="Z118" s="3" t="s">
        <v>1355</v>
      </c>
      <c r="AA118" s="3" t="s">
        <v>1356</v>
      </c>
      <c r="AB118" s="3" t="s">
        <v>61</v>
      </c>
      <c r="AD118" s="3" t="s">
        <v>101</v>
      </c>
      <c r="AI118" s="3" t="s">
        <v>100</v>
      </c>
      <c r="AJ118" s="3" t="s">
        <v>75</v>
      </c>
      <c r="AK118" s="3" t="s">
        <v>100</v>
      </c>
      <c r="AL118" s="3" t="s">
        <v>75</v>
      </c>
      <c r="AM118" s="3" t="s">
        <v>101</v>
      </c>
      <c r="AN118" s="3" t="s">
        <v>100</v>
      </c>
      <c r="AO118" s="3" t="s">
        <v>75</v>
      </c>
      <c r="AP118" s="3" t="s">
        <v>75</v>
      </c>
      <c r="AS118" s="3" t="s">
        <v>1357</v>
      </c>
      <c r="AT118" s="3" t="s">
        <v>1358</v>
      </c>
      <c r="AW118" s="3" t="s">
        <v>234</v>
      </c>
      <c r="AX118" s="3" t="s">
        <v>48</v>
      </c>
    </row>
    <row r="119" spans="1:50" s="3" customFormat="1" x14ac:dyDescent="0.35">
      <c r="A119" s="3" t="s">
        <v>1600</v>
      </c>
      <c r="B119" s="3" t="s">
        <v>1601</v>
      </c>
      <c r="C119" s="3" t="s">
        <v>1602</v>
      </c>
      <c r="D119" s="3" t="s">
        <v>1603</v>
      </c>
      <c r="E119" s="3" t="s">
        <v>1604</v>
      </c>
      <c r="F119" s="3" t="s">
        <v>1605</v>
      </c>
      <c r="G119" s="4">
        <v>44141.925995370373</v>
      </c>
      <c r="H119" s="3" t="s">
        <v>48</v>
      </c>
      <c r="I119" s="3" t="s">
        <v>1606</v>
      </c>
      <c r="M119" s="3" t="s">
        <v>50</v>
      </c>
      <c r="O119" s="3" t="s">
        <v>1607</v>
      </c>
      <c r="Q119" s="3" t="s">
        <v>87</v>
      </c>
      <c r="S119" s="3" t="s">
        <v>1608</v>
      </c>
      <c r="U119" s="3" t="s">
        <v>275</v>
      </c>
      <c r="W119" s="3" t="s">
        <v>245</v>
      </c>
      <c r="Y119" s="3">
        <v>12</v>
      </c>
      <c r="Z119" s="3">
        <v>8</v>
      </c>
      <c r="AA119" s="3" t="s">
        <v>1609</v>
      </c>
      <c r="AB119" s="3" t="s">
        <v>61</v>
      </c>
      <c r="AD119" s="3" t="s">
        <v>72</v>
      </c>
      <c r="AF119" s="3" t="s">
        <v>1610</v>
      </c>
      <c r="AG119" s="3" t="s">
        <v>146</v>
      </c>
      <c r="AI119" s="3" t="s">
        <v>100</v>
      </c>
      <c r="AJ119" s="3" t="s">
        <v>100</v>
      </c>
      <c r="AK119" s="3" t="s">
        <v>100</v>
      </c>
      <c r="AL119" s="3" t="s">
        <v>75</v>
      </c>
      <c r="AM119" s="3" t="s">
        <v>101</v>
      </c>
      <c r="AN119" s="3" t="s">
        <v>75</v>
      </c>
      <c r="AO119" s="3" t="s">
        <v>75</v>
      </c>
      <c r="AP119" s="3" t="s">
        <v>76</v>
      </c>
      <c r="AW119" s="3" t="s">
        <v>234</v>
      </c>
    </row>
    <row r="120" spans="1:50" s="3" customFormat="1" x14ac:dyDescent="0.35">
      <c r="A120" s="3" t="s">
        <v>1600</v>
      </c>
      <c r="B120" s="3" t="s">
        <v>1601</v>
      </c>
      <c r="C120" s="3" t="s">
        <v>1602</v>
      </c>
      <c r="D120" s="3" t="s">
        <v>1603</v>
      </c>
      <c r="E120" s="3" t="s">
        <v>1604</v>
      </c>
      <c r="F120" s="3" t="s">
        <v>1605</v>
      </c>
      <c r="G120" s="4">
        <v>44140.91846064815</v>
      </c>
      <c r="H120" s="3" t="s">
        <v>48</v>
      </c>
      <c r="I120" s="3" t="s">
        <v>1606</v>
      </c>
      <c r="M120" s="3" t="s">
        <v>50</v>
      </c>
      <c r="O120" s="3" t="s">
        <v>1607</v>
      </c>
      <c r="Q120" s="3" t="s">
        <v>87</v>
      </c>
      <c r="S120" s="3" t="s">
        <v>1608</v>
      </c>
      <c r="U120" s="3" t="s">
        <v>275</v>
      </c>
      <c r="W120" s="3" t="s">
        <v>245</v>
      </c>
      <c r="Y120" s="3">
        <v>12</v>
      </c>
      <c r="Z120" s="3">
        <v>8</v>
      </c>
      <c r="AA120" s="3" t="s">
        <v>1609</v>
      </c>
      <c r="AB120" s="3" t="s">
        <v>61</v>
      </c>
      <c r="AD120" s="3" t="s">
        <v>72</v>
      </c>
      <c r="AF120" s="3" t="s">
        <v>1610</v>
      </c>
      <c r="AG120" s="3" t="s">
        <v>146</v>
      </c>
      <c r="AI120" s="3" t="s">
        <v>100</v>
      </c>
      <c r="AJ120" s="3" t="s">
        <v>100</v>
      </c>
      <c r="AK120" s="3" t="s">
        <v>100</v>
      </c>
      <c r="AL120" s="3" t="s">
        <v>75</v>
      </c>
      <c r="AM120" s="3" t="s">
        <v>101</v>
      </c>
      <c r="AN120" s="3" t="s">
        <v>75</v>
      </c>
      <c r="AO120" s="3" t="s">
        <v>75</v>
      </c>
      <c r="AP120" s="3" t="s">
        <v>76</v>
      </c>
      <c r="AW120" s="3" t="s">
        <v>234</v>
      </c>
    </row>
    <row r="121" spans="1:50" s="3" customFormat="1" x14ac:dyDescent="0.35">
      <c r="A121" s="3" t="s">
        <v>498</v>
      </c>
      <c r="B121" s="3" t="s">
        <v>499</v>
      </c>
      <c r="C121" s="3" t="s">
        <v>500</v>
      </c>
      <c r="D121" s="3" t="s">
        <v>501</v>
      </c>
      <c r="E121" s="3">
        <v>6517893854</v>
      </c>
      <c r="F121" s="3" t="s">
        <v>502</v>
      </c>
      <c r="G121" s="4">
        <v>44146.540856481479</v>
      </c>
      <c r="H121" s="3" t="s">
        <v>61</v>
      </c>
      <c r="I121" s="3" t="s">
        <v>83</v>
      </c>
      <c r="K121" s="3" t="s">
        <v>389</v>
      </c>
      <c r="M121" s="3" t="s">
        <v>50</v>
      </c>
      <c r="O121" s="3" t="s">
        <v>141</v>
      </c>
      <c r="Q121" s="3" t="s">
        <v>273</v>
      </c>
      <c r="S121" s="3" t="s">
        <v>503</v>
      </c>
      <c r="U121" s="3" t="s">
        <v>275</v>
      </c>
      <c r="W121" s="3" t="s">
        <v>504</v>
      </c>
      <c r="AB121" s="3" t="s">
        <v>61</v>
      </c>
      <c r="AD121" s="3" t="s">
        <v>176</v>
      </c>
      <c r="AF121" s="3" t="s">
        <v>505</v>
      </c>
      <c r="AG121" s="3" t="s">
        <v>146</v>
      </c>
      <c r="AH121" s="3" t="s">
        <v>506</v>
      </c>
      <c r="AI121" s="3" t="s">
        <v>75</v>
      </c>
      <c r="AJ121" s="3" t="s">
        <v>100</v>
      </c>
      <c r="AK121" s="3" t="s">
        <v>100</v>
      </c>
      <c r="AL121" s="3" t="s">
        <v>76</v>
      </c>
      <c r="AM121" s="3" t="s">
        <v>76</v>
      </c>
      <c r="AN121" s="3" t="s">
        <v>100</v>
      </c>
      <c r="AO121" s="3" t="s">
        <v>100</v>
      </c>
      <c r="AP121" s="3" t="s">
        <v>75</v>
      </c>
      <c r="AQ121" s="3" t="s">
        <v>101</v>
      </c>
      <c r="AS121" s="3" t="s">
        <v>507</v>
      </c>
      <c r="AT121" s="3" t="s">
        <v>508</v>
      </c>
      <c r="AU121" s="3" t="s">
        <v>509</v>
      </c>
      <c r="AV121" s="3" t="s">
        <v>371</v>
      </c>
      <c r="AW121" s="3" t="s">
        <v>165</v>
      </c>
      <c r="AX121" s="3" t="s">
        <v>48</v>
      </c>
    </row>
    <row r="122" spans="1:50" s="3" customFormat="1" x14ac:dyDescent="0.35">
      <c r="A122" s="3" t="s">
        <v>1860</v>
      </c>
      <c r="B122" s="3" t="s">
        <v>1861</v>
      </c>
      <c r="C122" s="3" t="s">
        <v>1862</v>
      </c>
      <c r="D122" s="3" t="s">
        <v>1863</v>
      </c>
      <c r="E122" s="3">
        <v>7634897504</v>
      </c>
      <c r="F122" s="3" t="s">
        <v>1864</v>
      </c>
      <c r="G122" s="4">
        <v>44139.652222222219</v>
      </c>
      <c r="H122" s="3" t="s">
        <v>48</v>
      </c>
      <c r="I122" s="3" t="s">
        <v>83</v>
      </c>
      <c r="K122" s="3" t="s">
        <v>389</v>
      </c>
      <c r="M122" s="3" t="s">
        <v>50</v>
      </c>
      <c r="O122" s="3" t="s">
        <v>51</v>
      </c>
      <c r="Q122" s="3" t="s">
        <v>87</v>
      </c>
      <c r="S122" s="3" t="s">
        <v>463</v>
      </c>
      <c r="T122" s="3" t="s">
        <v>1865</v>
      </c>
      <c r="U122" s="3" t="s">
        <v>477</v>
      </c>
      <c r="W122" s="3" t="s">
        <v>215</v>
      </c>
      <c r="Z122" s="3">
        <v>2</v>
      </c>
      <c r="AA122" s="3" t="s">
        <v>1866</v>
      </c>
      <c r="AB122" s="3" t="s">
        <v>61</v>
      </c>
      <c r="AD122" s="3" t="s">
        <v>72</v>
      </c>
      <c r="AG122" s="3" t="s">
        <v>146</v>
      </c>
      <c r="AH122" s="3" t="s">
        <v>1867</v>
      </c>
      <c r="AI122" s="3" t="s">
        <v>75</v>
      </c>
      <c r="AJ122" s="3" t="s">
        <v>75</v>
      </c>
      <c r="AK122" s="3" t="s">
        <v>75</v>
      </c>
      <c r="AL122" s="3" t="s">
        <v>76</v>
      </c>
      <c r="AM122" s="3" t="s">
        <v>101</v>
      </c>
      <c r="AN122" s="3" t="s">
        <v>100</v>
      </c>
      <c r="AO122" s="3" t="s">
        <v>75</v>
      </c>
      <c r="AP122" s="3" t="s">
        <v>76</v>
      </c>
      <c r="AT122" s="3" t="s">
        <v>1868</v>
      </c>
      <c r="AV122" s="3" t="s">
        <v>219</v>
      </c>
      <c r="AW122" s="3" t="s">
        <v>102</v>
      </c>
    </row>
    <row r="123" spans="1:50" s="3" customFormat="1" x14ac:dyDescent="0.35">
      <c r="A123" s="3" t="s">
        <v>3225</v>
      </c>
      <c r="B123" s="3" t="s">
        <v>3226</v>
      </c>
      <c r="C123" s="3" t="s">
        <v>3227</v>
      </c>
      <c r="D123" s="3" t="s">
        <v>3228</v>
      </c>
      <c r="F123" s="3" t="s">
        <v>3229</v>
      </c>
      <c r="G123" s="4">
        <v>44137.468298611115</v>
      </c>
      <c r="H123" s="3" t="s">
        <v>61</v>
      </c>
      <c r="I123" s="3" t="s">
        <v>83</v>
      </c>
      <c r="K123" s="3" t="s">
        <v>389</v>
      </c>
      <c r="M123" s="3" t="s">
        <v>85</v>
      </c>
      <c r="O123" s="3" t="s">
        <v>3230</v>
      </c>
      <c r="Q123" s="3" t="s">
        <v>111</v>
      </c>
      <c r="S123" s="3" t="s">
        <v>3231</v>
      </c>
      <c r="U123" s="3" t="s">
        <v>695</v>
      </c>
      <c r="W123" s="3" t="s">
        <v>3232</v>
      </c>
      <c r="X123" s="3">
        <v>100</v>
      </c>
      <c r="Y123" s="3">
        <v>800</v>
      </c>
      <c r="AA123" s="3" t="s">
        <v>3233</v>
      </c>
      <c r="AB123" s="3" t="s">
        <v>61</v>
      </c>
      <c r="AD123" s="3" t="s">
        <v>72</v>
      </c>
      <c r="AF123" s="3" t="s">
        <v>3234</v>
      </c>
      <c r="AG123" s="3" t="s">
        <v>146</v>
      </c>
      <c r="AH123" s="3" t="s">
        <v>3235</v>
      </c>
      <c r="AI123" s="3" t="s">
        <v>76</v>
      </c>
      <c r="AJ123" s="3" t="s">
        <v>75</v>
      </c>
      <c r="AK123" s="3" t="s">
        <v>100</v>
      </c>
      <c r="AL123" s="3" t="s">
        <v>100</v>
      </c>
      <c r="AM123" s="3" t="s">
        <v>75</v>
      </c>
      <c r="AN123" s="3" t="s">
        <v>100</v>
      </c>
      <c r="AO123" s="3" t="s">
        <v>100</v>
      </c>
      <c r="AP123" s="3" t="s">
        <v>75</v>
      </c>
      <c r="AS123" s="3" t="s">
        <v>3236</v>
      </c>
      <c r="AT123" s="3" t="s">
        <v>3237</v>
      </c>
      <c r="AW123" s="3" t="s">
        <v>165</v>
      </c>
      <c r="AX123" s="3" t="s">
        <v>48</v>
      </c>
    </row>
    <row r="124" spans="1:50" s="3" customFormat="1" x14ac:dyDescent="0.35">
      <c r="A124" s="3" t="s">
        <v>2438</v>
      </c>
      <c r="B124" s="3" t="s">
        <v>2406</v>
      </c>
      <c r="C124" s="3" t="s">
        <v>2439</v>
      </c>
      <c r="D124" s="3" t="s">
        <v>306</v>
      </c>
      <c r="E124" s="3" t="s">
        <v>2440</v>
      </c>
      <c r="F124" s="3" t="s">
        <v>2441</v>
      </c>
      <c r="G124" s="4">
        <v>44137.80841435185</v>
      </c>
      <c r="H124" s="3" t="s">
        <v>61</v>
      </c>
      <c r="I124" s="3" t="s">
        <v>83</v>
      </c>
      <c r="K124" s="3" t="s">
        <v>2442</v>
      </c>
      <c r="M124" s="3" t="s">
        <v>109</v>
      </c>
      <c r="O124" s="3" t="s">
        <v>2443</v>
      </c>
      <c r="Q124" s="3" t="s">
        <v>124</v>
      </c>
      <c r="S124" s="3" t="s">
        <v>2444</v>
      </c>
      <c r="T124" s="3" t="s">
        <v>2445</v>
      </c>
      <c r="U124" s="3" t="s">
        <v>477</v>
      </c>
      <c r="W124" s="3" t="s">
        <v>144</v>
      </c>
      <c r="X124" s="3">
        <v>700</v>
      </c>
      <c r="AA124" s="3" t="s">
        <v>2446</v>
      </c>
      <c r="AB124" s="3" t="s">
        <v>61</v>
      </c>
      <c r="AD124" s="3" t="s">
        <v>176</v>
      </c>
      <c r="AF124" s="3" t="s">
        <v>2447</v>
      </c>
      <c r="AG124" s="3" t="s">
        <v>146</v>
      </c>
      <c r="AH124" s="3" t="s">
        <v>2448</v>
      </c>
      <c r="AI124" s="3" t="s">
        <v>75</v>
      </c>
      <c r="AJ124" s="3" t="s">
        <v>75</v>
      </c>
      <c r="AK124" s="3" t="s">
        <v>75</v>
      </c>
      <c r="AL124" s="3" t="s">
        <v>76</v>
      </c>
      <c r="AM124" s="3" t="s">
        <v>75</v>
      </c>
      <c r="AN124" s="3" t="s">
        <v>76</v>
      </c>
      <c r="AO124" s="3" t="s">
        <v>75</v>
      </c>
      <c r="AP124" s="3" t="s">
        <v>75</v>
      </c>
      <c r="AT124" s="3" t="s">
        <v>2449</v>
      </c>
      <c r="AW124" s="3" t="s">
        <v>234</v>
      </c>
      <c r="AX124" s="3" t="s">
        <v>48</v>
      </c>
    </row>
    <row r="125" spans="1:50" s="3" customFormat="1" x14ac:dyDescent="0.35">
      <c r="A125" s="3" t="s">
        <v>266</v>
      </c>
      <c r="B125" s="3" t="s">
        <v>267</v>
      </c>
      <c r="C125" s="3" t="s">
        <v>268</v>
      </c>
      <c r="D125" s="3" t="s">
        <v>269</v>
      </c>
      <c r="F125" s="3" t="s">
        <v>270</v>
      </c>
      <c r="G125" s="4">
        <v>44152.601087962961</v>
      </c>
      <c r="H125" s="3" t="s">
        <v>61</v>
      </c>
      <c r="I125" s="3" t="s">
        <v>83</v>
      </c>
      <c r="K125" s="3" t="s">
        <v>271</v>
      </c>
      <c r="M125" s="3" t="s">
        <v>50</v>
      </c>
      <c r="O125" s="3" t="s">
        <v>37</v>
      </c>
      <c r="P125" s="3" t="s">
        <v>272</v>
      </c>
      <c r="Q125" s="3" t="s">
        <v>273</v>
      </c>
      <c r="S125" s="3" t="s">
        <v>274</v>
      </c>
      <c r="U125" s="3" t="s">
        <v>275</v>
      </c>
      <c r="W125" s="3" t="s">
        <v>19</v>
      </c>
      <c r="AA125" s="3" t="s">
        <v>276</v>
      </c>
      <c r="AB125" s="3" t="s">
        <v>48</v>
      </c>
      <c r="AC125" s="3" t="s">
        <v>277</v>
      </c>
      <c r="AD125" s="3" t="s">
        <v>99</v>
      </c>
      <c r="AE125" s="3" t="s">
        <v>99</v>
      </c>
      <c r="AF125" s="3" t="s">
        <v>278</v>
      </c>
      <c r="AG125" s="3" t="s">
        <v>146</v>
      </c>
      <c r="AH125" s="3" t="s">
        <v>279</v>
      </c>
      <c r="AI125" s="3" t="s">
        <v>75</v>
      </c>
      <c r="AJ125" s="3" t="s">
        <v>100</v>
      </c>
      <c r="AK125" s="3" t="s">
        <v>100</v>
      </c>
      <c r="AL125" s="3" t="s">
        <v>101</v>
      </c>
      <c r="AM125" s="3" t="s">
        <v>76</v>
      </c>
      <c r="AN125" s="3" t="s">
        <v>75</v>
      </c>
      <c r="AO125" s="3" t="s">
        <v>101</v>
      </c>
      <c r="AP125" s="3" t="s">
        <v>76</v>
      </c>
      <c r="AR125" s="3" t="s">
        <v>280</v>
      </c>
    </row>
    <row r="126" spans="1:50" s="3" customFormat="1" x14ac:dyDescent="0.35">
      <c r="A126" s="3" t="s">
        <v>266</v>
      </c>
      <c r="B126" s="3" t="s">
        <v>44</v>
      </c>
      <c r="C126" s="3" t="s">
        <v>1105</v>
      </c>
      <c r="D126" s="3" t="s">
        <v>1106</v>
      </c>
      <c r="F126" s="3" t="s">
        <v>1107</v>
      </c>
      <c r="G126" s="4">
        <v>44144.558020833334</v>
      </c>
      <c r="H126" s="3" t="s">
        <v>48</v>
      </c>
      <c r="I126" s="3" t="s">
        <v>83</v>
      </c>
      <c r="K126" s="3" t="s">
        <v>112</v>
      </c>
      <c r="M126" s="3" t="s">
        <v>50</v>
      </c>
      <c r="O126" s="3" t="s">
        <v>1108</v>
      </c>
      <c r="Q126" s="3" t="s">
        <v>1109</v>
      </c>
      <c r="R126" s="3" t="s">
        <v>1110</v>
      </c>
      <c r="S126" s="3" t="s">
        <v>1111</v>
      </c>
      <c r="U126" s="3" t="s">
        <v>1112</v>
      </c>
      <c r="W126" s="3" t="s">
        <v>215</v>
      </c>
      <c r="X126" s="3">
        <v>20</v>
      </c>
      <c r="Y126" s="3">
        <v>60</v>
      </c>
      <c r="Z126" s="3">
        <v>50</v>
      </c>
      <c r="AA126" s="3" t="s">
        <v>1113</v>
      </c>
      <c r="AB126" s="3" t="s">
        <v>61</v>
      </c>
      <c r="AD126" s="3" t="s">
        <v>72</v>
      </c>
      <c r="AF126" s="3" t="s">
        <v>1114</v>
      </c>
      <c r="AG126" s="3" t="s">
        <v>146</v>
      </c>
      <c r="AH126" s="3" t="s">
        <v>1115</v>
      </c>
      <c r="AI126" s="3" t="s">
        <v>75</v>
      </c>
      <c r="AJ126" s="3" t="s">
        <v>75</v>
      </c>
      <c r="AK126" s="3" t="s">
        <v>100</v>
      </c>
      <c r="AL126" s="3" t="s">
        <v>100</v>
      </c>
      <c r="AM126" s="3" t="s">
        <v>101</v>
      </c>
      <c r="AN126" s="3" t="s">
        <v>75</v>
      </c>
      <c r="AO126" s="3" t="s">
        <v>101</v>
      </c>
      <c r="AP126" s="3" t="s">
        <v>76</v>
      </c>
      <c r="AS126" s="3" t="s">
        <v>1116</v>
      </c>
      <c r="AT126" s="3" t="s">
        <v>1117</v>
      </c>
      <c r="AW126" s="3" t="s">
        <v>234</v>
      </c>
    </row>
    <row r="127" spans="1:50" s="3" customFormat="1" x14ac:dyDescent="0.35">
      <c r="A127" s="3" t="s">
        <v>1719</v>
      </c>
      <c r="B127" s="3" t="s">
        <v>1720</v>
      </c>
      <c r="C127" s="3" t="s">
        <v>722</v>
      </c>
      <c r="E127" s="3">
        <v>6516470191</v>
      </c>
      <c r="F127" s="3" t="s">
        <v>1721</v>
      </c>
      <c r="G127" s="4">
        <v>44140.470543981479</v>
      </c>
      <c r="H127" s="3" t="s">
        <v>48</v>
      </c>
      <c r="I127" s="3" t="s">
        <v>83</v>
      </c>
      <c r="K127" s="3" t="s">
        <v>1654</v>
      </c>
      <c r="M127" s="3" t="s">
        <v>95</v>
      </c>
      <c r="O127" s="3" t="s">
        <v>211</v>
      </c>
      <c r="Q127" s="3" t="s">
        <v>111</v>
      </c>
      <c r="S127" s="3" t="s">
        <v>390</v>
      </c>
      <c r="T127" s="3" t="s">
        <v>1722</v>
      </c>
      <c r="U127" s="3" t="s">
        <v>1017</v>
      </c>
      <c r="W127" s="3" t="s">
        <v>215</v>
      </c>
      <c r="X127" s="3" t="s">
        <v>1723</v>
      </c>
      <c r="Y127" s="3">
        <v>100</v>
      </c>
      <c r="Z127" s="3" t="s">
        <v>1724</v>
      </c>
      <c r="AA127" s="3" t="s">
        <v>1725</v>
      </c>
      <c r="AB127" s="3" t="s">
        <v>48</v>
      </c>
      <c r="AC127" s="3" t="s">
        <v>1726</v>
      </c>
      <c r="AD127" s="3" t="s">
        <v>193</v>
      </c>
      <c r="AE127" s="3" t="s">
        <v>465</v>
      </c>
      <c r="AF127" s="3" t="s">
        <v>1727</v>
      </c>
      <c r="AG127" s="3" t="s">
        <v>73</v>
      </c>
      <c r="AH127" s="3" t="s">
        <v>1728</v>
      </c>
      <c r="AI127" s="3" t="s">
        <v>100</v>
      </c>
      <c r="AJ127" s="3" t="s">
        <v>100</v>
      </c>
      <c r="AK127" s="3" t="s">
        <v>100</v>
      </c>
      <c r="AL127" s="3" t="s">
        <v>100</v>
      </c>
      <c r="AM127" s="3" t="s">
        <v>75</v>
      </c>
      <c r="AN127" s="3" t="s">
        <v>100</v>
      </c>
      <c r="AO127" s="3" t="s">
        <v>100</v>
      </c>
      <c r="AP127" s="3" t="s">
        <v>75</v>
      </c>
      <c r="AS127" s="3" t="s">
        <v>1729</v>
      </c>
      <c r="AT127" s="3" t="s">
        <v>1730</v>
      </c>
      <c r="AU127" s="3" t="s">
        <v>1731</v>
      </c>
      <c r="AV127" s="3" t="s">
        <v>397</v>
      </c>
      <c r="AW127" s="3" t="s">
        <v>234</v>
      </c>
    </row>
    <row r="128" spans="1:50" s="3" customFormat="1" x14ac:dyDescent="0.35">
      <c r="A128" s="3" t="s">
        <v>1719</v>
      </c>
      <c r="B128" s="3" t="s">
        <v>293</v>
      </c>
      <c r="C128" s="3" t="s">
        <v>1767</v>
      </c>
      <c r="D128" s="3" t="s">
        <v>1768</v>
      </c>
      <c r="E128" s="3">
        <v>6128172981</v>
      </c>
      <c r="F128" s="3" t="s">
        <v>1769</v>
      </c>
      <c r="G128" s="4">
        <v>44140.399826388886</v>
      </c>
      <c r="H128" s="3" t="s">
        <v>48</v>
      </c>
      <c r="I128" s="3" t="s">
        <v>83</v>
      </c>
      <c r="K128" s="3" t="s">
        <v>271</v>
      </c>
      <c r="M128" s="3" t="s">
        <v>50</v>
      </c>
      <c r="O128" s="3" t="s">
        <v>1770</v>
      </c>
      <c r="P128" s="3" t="s">
        <v>1771</v>
      </c>
      <c r="Q128" s="3" t="s">
        <v>111</v>
      </c>
      <c r="S128" s="3" t="s">
        <v>1772</v>
      </c>
      <c r="T128" s="3" t="s">
        <v>1773</v>
      </c>
      <c r="U128" s="3" t="s">
        <v>614</v>
      </c>
      <c r="W128" s="3" t="s">
        <v>55</v>
      </c>
      <c r="X128" s="3">
        <v>30</v>
      </c>
      <c r="Y128" s="3">
        <v>100</v>
      </c>
      <c r="Z128" s="3">
        <v>200</v>
      </c>
      <c r="AB128" s="3" t="s">
        <v>61</v>
      </c>
      <c r="AD128" s="3" t="s">
        <v>99</v>
      </c>
      <c r="AF128" s="3" t="s">
        <v>1774</v>
      </c>
      <c r="AG128" s="3" t="s">
        <v>73</v>
      </c>
      <c r="AH128" s="3" t="s">
        <v>1775</v>
      </c>
      <c r="AI128" s="3" t="s">
        <v>75</v>
      </c>
      <c r="AJ128" s="3" t="s">
        <v>100</v>
      </c>
      <c r="AK128" s="3" t="s">
        <v>75</v>
      </c>
      <c r="AL128" s="3" t="s">
        <v>75</v>
      </c>
      <c r="AM128" s="3" t="s">
        <v>75</v>
      </c>
      <c r="AN128" s="3" t="s">
        <v>100</v>
      </c>
      <c r="AO128" s="3" t="s">
        <v>75</v>
      </c>
      <c r="AP128" s="3" t="s">
        <v>76</v>
      </c>
      <c r="AS128" s="3" t="s">
        <v>1776</v>
      </c>
      <c r="AT128" s="3" t="s">
        <v>1777</v>
      </c>
      <c r="AW128" s="3" t="s">
        <v>165</v>
      </c>
    </row>
    <row r="129" spans="1:50" s="3" customFormat="1" x14ac:dyDescent="0.35">
      <c r="A129" s="3" t="s">
        <v>1719</v>
      </c>
      <c r="B129" s="3" t="s">
        <v>253</v>
      </c>
      <c r="C129" s="3" t="s">
        <v>1778</v>
      </c>
      <c r="D129" s="3" t="s">
        <v>207</v>
      </c>
      <c r="E129" s="3">
        <v>6126183952</v>
      </c>
      <c r="F129" s="3" t="s">
        <v>1779</v>
      </c>
      <c r="G129" s="4">
        <v>44140.381412037037</v>
      </c>
      <c r="H129" s="3" t="s">
        <v>48</v>
      </c>
      <c r="I129" s="3" t="s">
        <v>83</v>
      </c>
      <c r="K129" s="3" t="s">
        <v>271</v>
      </c>
      <c r="M129" s="3" t="s">
        <v>50</v>
      </c>
      <c r="O129" s="3" t="s">
        <v>1714</v>
      </c>
      <c r="Q129" s="3" t="s">
        <v>273</v>
      </c>
      <c r="S129" s="3" t="s">
        <v>318</v>
      </c>
      <c r="U129" s="3" t="s">
        <v>1004</v>
      </c>
      <c r="W129" s="3" t="s">
        <v>215</v>
      </c>
      <c r="X129" s="3">
        <v>50</v>
      </c>
      <c r="Y129" s="3">
        <v>50</v>
      </c>
      <c r="Z129" s="3">
        <v>100</v>
      </c>
      <c r="AA129" s="3" t="s">
        <v>1780</v>
      </c>
      <c r="AB129" s="3" t="s">
        <v>48</v>
      </c>
      <c r="AD129" s="3" t="s">
        <v>176</v>
      </c>
      <c r="AE129" s="3" t="s">
        <v>176</v>
      </c>
      <c r="AG129" s="3" t="s">
        <v>195</v>
      </c>
      <c r="AH129" s="3" t="s">
        <v>1781</v>
      </c>
      <c r="AI129" s="3" t="s">
        <v>75</v>
      </c>
      <c r="AJ129" s="3" t="s">
        <v>75</v>
      </c>
      <c r="AK129" s="3" t="s">
        <v>75</v>
      </c>
      <c r="AL129" s="3" t="s">
        <v>75</v>
      </c>
      <c r="AM129" s="3" t="s">
        <v>75</v>
      </c>
      <c r="AN129" s="3" t="s">
        <v>75</v>
      </c>
      <c r="AO129" s="3" t="s">
        <v>75</v>
      </c>
      <c r="AP129" s="3" t="s">
        <v>76</v>
      </c>
    </row>
    <row r="130" spans="1:50" s="3" customFormat="1" x14ac:dyDescent="0.35">
      <c r="A130" s="3" t="s">
        <v>1576</v>
      </c>
      <c r="F130" s="3" t="s">
        <v>1577</v>
      </c>
      <c r="G130" s="4">
        <v>44144.464085648149</v>
      </c>
      <c r="H130" s="3" t="s">
        <v>48</v>
      </c>
      <c r="I130" s="3" t="s">
        <v>49</v>
      </c>
      <c r="M130" s="3" t="s">
        <v>50</v>
      </c>
      <c r="O130" s="3" t="s">
        <v>1578</v>
      </c>
      <c r="Q130" s="3" t="s">
        <v>111</v>
      </c>
      <c r="S130" s="3" t="s">
        <v>1579</v>
      </c>
      <c r="U130" s="3" t="s">
        <v>1580</v>
      </c>
      <c r="W130" s="3" t="s">
        <v>504</v>
      </c>
      <c r="AB130" s="3" t="s">
        <v>48</v>
      </c>
      <c r="AC130" s="3" t="s">
        <v>1581</v>
      </c>
      <c r="AD130" s="3" t="s">
        <v>72</v>
      </c>
      <c r="AE130" s="3" t="s">
        <v>72</v>
      </c>
      <c r="AF130" s="3" t="s">
        <v>1582</v>
      </c>
      <c r="AG130" s="3" t="s">
        <v>146</v>
      </c>
      <c r="AH130" s="3" t="s">
        <v>1583</v>
      </c>
      <c r="AI130" s="3" t="s">
        <v>75</v>
      </c>
      <c r="AJ130" s="3" t="s">
        <v>75</v>
      </c>
      <c r="AK130" s="3" t="s">
        <v>75</v>
      </c>
      <c r="AL130" s="3" t="s">
        <v>75</v>
      </c>
      <c r="AM130" s="3" t="s">
        <v>76</v>
      </c>
      <c r="AN130" s="3" t="s">
        <v>75</v>
      </c>
      <c r="AO130" s="3" t="s">
        <v>75</v>
      </c>
      <c r="AP130" s="3" t="s">
        <v>76</v>
      </c>
      <c r="AS130" s="3" t="s">
        <v>1584</v>
      </c>
      <c r="AT130" s="3" t="s">
        <v>1585</v>
      </c>
      <c r="AW130" s="3" t="s">
        <v>234</v>
      </c>
    </row>
    <row r="131" spans="1:50" s="3" customFormat="1" x14ac:dyDescent="0.35">
      <c r="A131" s="3" t="s">
        <v>739</v>
      </c>
      <c r="B131" s="3" t="s">
        <v>601</v>
      </c>
      <c r="C131" s="3" t="s">
        <v>740</v>
      </c>
      <c r="D131" s="3" t="s">
        <v>741</v>
      </c>
      <c r="E131" s="3">
        <v>2182463407</v>
      </c>
      <c r="F131" s="3" t="s">
        <v>742</v>
      </c>
      <c r="G131" s="4">
        <v>44145.428888888891</v>
      </c>
      <c r="H131" s="3" t="s">
        <v>61</v>
      </c>
      <c r="I131" s="3" t="s">
        <v>83</v>
      </c>
      <c r="K131" s="3" t="s">
        <v>743</v>
      </c>
      <c r="M131" s="3" t="s">
        <v>85</v>
      </c>
      <c r="O131" s="3" t="s">
        <v>744</v>
      </c>
      <c r="P131" s="3" t="s">
        <v>745</v>
      </c>
      <c r="Q131" s="3" t="s">
        <v>124</v>
      </c>
      <c r="S131" s="3" t="s">
        <v>746</v>
      </c>
      <c r="T131" s="3" t="s">
        <v>747</v>
      </c>
      <c r="U131" s="3" t="s">
        <v>748</v>
      </c>
      <c r="W131" s="3" t="s">
        <v>713</v>
      </c>
      <c r="X131" s="3" t="s">
        <v>749</v>
      </c>
      <c r="Y131" s="3" t="s">
        <v>750</v>
      </c>
      <c r="AA131" s="3" t="s">
        <v>751</v>
      </c>
      <c r="AB131" s="3" t="s">
        <v>61</v>
      </c>
      <c r="AD131" s="3" t="s">
        <v>72</v>
      </c>
      <c r="AF131" s="3" t="s">
        <v>752</v>
      </c>
      <c r="AG131" s="3" t="s">
        <v>73</v>
      </c>
      <c r="AH131" s="3" t="s">
        <v>753</v>
      </c>
      <c r="AI131" s="3" t="s">
        <v>76</v>
      </c>
      <c r="AJ131" s="3" t="s">
        <v>75</v>
      </c>
      <c r="AK131" s="3" t="s">
        <v>75</v>
      </c>
      <c r="AL131" s="3" t="s">
        <v>76</v>
      </c>
      <c r="AM131" s="3" t="s">
        <v>75</v>
      </c>
      <c r="AN131" s="3" t="s">
        <v>75</v>
      </c>
      <c r="AO131" s="3" t="s">
        <v>75</v>
      </c>
      <c r="AP131" s="3" t="s">
        <v>76</v>
      </c>
      <c r="AS131" s="3" t="s">
        <v>754</v>
      </c>
      <c r="AT131" s="3" t="s">
        <v>755</v>
      </c>
      <c r="AU131" s="3" t="s">
        <v>756</v>
      </c>
    </row>
    <row r="132" spans="1:50" s="3" customFormat="1" x14ac:dyDescent="0.35">
      <c r="A132" s="3" t="s">
        <v>3162</v>
      </c>
      <c r="B132" s="3" t="s">
        <v>965</v>
      </c>
      <c r="C132" s="3" t="s">
        <v>3163</v>
      </c>
      <c r="D132" s="3" t="s">
        <v>352</v>
      </c>
      <c r="E132" s="3" t="s">
        <v>3164</v>
      </c>
      <c r="F132" s="3" t="s">
        <v>3165</v>
      </c>
      <c r="G132" s="4">
        <v>44137.476585648146</v>
      </c>
      <c r="H132" s="3" t="s">
        <v>48</v>
      </c>
      <c r="I132" s="3" t="s">
        <v>83</v>
      </c>
      <c r="K132" s="3" t="s">
        <v>788</v>
      </c>
      <c r="M132" s="3" t="s">
        <v>85</v>
      </c>
      <c r="O132" s="3" t="s">
        <v>3166</v>
      </c>
      <c r="Q132" s="3" t="s">
        <v>87</v>
      </c>
      <c r="S132" s="3" t="s">
        <v>463</v>
      </c>
      <c r="U132" s="3" t="s">
        <v>748</v>
      </c>
      <c r="W132" s="3" t="s">
        <v>55</v>
      </c>
      <c r="X132" s="3" t="s">
        <v>586</v>
      </c>
      <c r="Y132" s="3" t="s">
        <v>3167</v>
      </c>
      <c r="Z132" s="3" t="s">
        <v>586</v>
      </c>
      <c r="AA132" s="3" t="s">
        <v>3168</v>
      </c>
      <c r="AB132" s="3" t="s">
        <v>48</v>
      </c>
      <c r="AC132" s="3" t="s">
        <v>3169</v>
      </c>
      <c r="AD132" s="3" t="s">
        <v>72</v>
      </c>
      <c r="AE132" s="3" t="s">
        <v>72</v>
      </c>
      <c r="AF132" s="3" t="s">
        <v>3170</v>
      </c>
      <c r="AG132" s="3" t="s">
        <v>146</v>
      </c>
      <c r="AH132" s="3" t="s">
        <v>3171</v>
      </c>
      <c r="AI132" s="3" t="s">
        <v>100</v>
      </c>
      <c r="AJ132" s="3" t="s">
        <v>75</v>
      </c>
      <c r="AK132" s="3" t="s">
        <v>100</v>
      </c>
      <c r="AL132" s="3" t="s">
        <v>100</v>
      </c>
      <c r="AM132" s="3" t="s">
        <v>100</v>
      </c>
      <c r="AN132" s="3" t="s">
        <v>100</v>
      </c>
      <c r="AO132" s="3" t="s">
        <v>100</v>
      </c>
      <c r="AP132" s="3" t="s">
        <v>76</v>
      </c>
      <c r="AS132" s="3" t="s">
        <v>3172</v>
      </c>
      <c r="AT132" s="3" t="s">
        <v>3173</v>
      </c>
      <c r="AV132" s="3" t="s">
        <v>219</v>
      </c>
      <c r="AW132" s="3" t="s">
        <v>165</v>
      </c>
    </row>
    <row r="133" spans="1:50" s="3" customFormat="1" x14ac:dyDescent="0.35">
      <c r="A133" s="3" t="s">
        <v>1538</v>
      </c>
      <c r="B133" s="3" t="s">
        <v>1204</v>
      </c>
      <c r="C133" s="3" t="s">
        <v>1539</v>
      </c>
      <c r="D133" s="3" t="s">
        <v>120</v>
      </c>
      <c r="E133" s="3">
        <v>2189990088</v>
      </c>
      <c r="F133" s="3" t="s">
        <v>1540</v>
      </c>
      <c r="G133" s="4">
        <v>44144.496793981481</v>
      </c>
      <c r="H133" s="3" t="s">
        <v>61</v>
      </c>
      <c r="I133" s="3" t="s">
        <v>83</v>
      </c>
      <c r="K133" s="3" t="s">
        <v>743</v>
      </c>
      <c r="M133" s="3" t="s">
        <v>50</v>
      </c>
      <c r="O133" s="3" t="s">
        <v>37</v>
      </c>
      <c r="Q133" s="3" t="s">
        <v>124</v>
      </c>
      <c r="S133" s="3" t="s">
        <v>1541</v>
      </c>
      <c r="U133" s="3" t="s">
        <v>288</v>
      </c>
      <c r="AG133" s="3" t="s">
        <v>73</v>
      </c>
      <c r="AS133" s="3" t="s">
        <v>1542</v>
      </c>
      <c r="AT133" s="3" t="s">
        <v>1543</v>
      </c>
      <c r="AU133" s="3" t="s">
        <v>1544</v>
      </c>
      <c r="AV133" s="3" t="s">
        <v>219</v>
      </c>
      <c r="AW133" s="3" t="s">
        <v>384</v>
      </c>
      <c r="AX133" s="3" t="s">
        <v>48</v>
      </c>
    </row>
    <row r="134" spans="1:50" s="3" customFormat="1" x14ac:dyDescent="0.35">
      <c r="A134" s="3" t="s">
        <v>1558</v>
      </c>
      <c r="B134" s="3" t="s">
        <v>1559</v>
      </c>
      <c r="C134" s="3" t="s">
        <v>500</v>
      </c>
      <c r="D134" s="3" t="s">
        <v>1560</v>
      </c>
      <c r="F134" s="3" t="s">
        <v>1561</v>
      </c>
      <c r="G134" s="4">
        <v>44144.496168981481</v>
      </c>
      <c r="H134" s="3" t="s">
        <v>61</v>
      </c>
      <c r="I134" s="3" t="s">
        <v>83</v>
      </c>
      <c r="K134" s="3" t="s">
        <v>743</v>
      </c>
      <c r="M134" s="3" t="s">
        <v>50</v>
      </c>
      <c r="O134" s="3" t="s">
        <v>37</v>
      </c>
      <c r="P134" s="3" t="s">
        <v>1562</v>
      </c>
      <c r="Q134" s="3" t="s">
        <v>124</v>
      </c>
      <c r="S134" s="3" t="s">
        <v>1563</v>
      </c>
      <c r="U134" s="3" t="s">
        <v>288</v>
      </c>
      <c r="AG134" s="3" t="s">
        <v>73</v>
      </c>
      <c r="AH134" s="3" t="s">
        <v>1564</v>
      </c>
      <c r="AX134" s="3" t="s">
        <v>61</v>
      </c>
    </row>
    <row r="135" spans="1:50" s="3" customFormat="1" x14ac:dyDescent="0.35">
      <c r="A135" s="3" t="s">
        <v>3204</v>
      </c>
      <c r="B135" s="3" t="s">
        <v>2243</v>
      </c>
      <c r="C135" s="3" t="s">
        <v>3205</v>
      </c>
      <c r="D135" s="3" t="s">
        <v>3206</v>
      </c>
      <c r="E135" s="3">
        <v>3204240198</v>
      </c>
      <c r="F135" s="3" t="s">
        <v>3207</v>
      </c>
      <c r="G135" s="4">
        <v>44137.472280092596</v>
      </c>
      <c r="H135" s="3" t="s">
        <v>61</v>
      </c>
      <c r="I135" s="3" t="s">
        <v>83</v>
      </c>
      <c r="K135" s="3" t="s">
        <v>1183</v>
      </c>
      <c r="M135" s="3" t="s">
        <v>85</v>
      </c>
      <c r="Q135" s="3" t="s">
        <v>64</v>
      </c>
      <c r="S135" s="3" t="s">
        <v>3208</v>
      </c>
      <c r="U135" s="3" t="s">
        <v>748</v>
      </c>
      <c r="W135" s="3" t="s">
        <v>68</v>
      </c>
      <c r="X135" s="3">
        <v>5</v>
      </c>
      <c r="Y135" s="3" t="s">
        <v>3209</v>
      </c>
      <c r="AA135" s="3" t="s">
        <v>3210</v>
      </c>
      <c r="AB135" s="3" t="s">
        <v>61</v>
      </c>
      <c r="AD135" s="3" t="s">
        <v>72</v>
      </c>
      <c r="AG135" s="3" t="s">
        <v>195</v>
      </c>
      <c r="AI135" s="3" t="s">
        <v>76</v>
      </c>
      <c r="AJ135" s="3" t="s">
        <v>75</v>
      </c>
      <c r="AK135" s="3" t="s">
        <v>75</v>
      </c>
      <c r="AL135" s="3" t="s">
        <v>101</v>
      </c>
      <c r="AM135" s="3" t="s">
        <v>75</v>
      </c>
      <c r="AN135" s="3" t="s">
        <v>75</v>
      </c>
      <c r="AO135" s="3" t="s">
        <v>75</v>
      </c>
      <c r="AP135" s="3" t="s">
        <v>76</v>
      </c>
    </row>
    <row r="136" spans="1:50" s="3" customFormat="1" x14ac:dyDescent="0.35">
      <c r="A136" s="3" t="s">
        <v>181</v>
      </c>
      <c r="B136" s="3" t="s">
        <v>182</v>
      </c>
      <c r="C136" s="3" t="s">
        <v>183</v>
      </c>
      <c r="D136" s="3" t="s">
        <v>184</v>
      </c>
      <c r="F136" s="3" t="s">
        <v>185</v>
      </c>
      <c r="G136" s="4">
        <v>44153.576354166667</v>
      </c>
      <c r="H136" s="3" t="s">
        <v>61</v>
      </c>
      <c r="I136" s="3" t="s">
        <v>83</v>
      </c>
      <c r="K136" s="3" t="s">
        <v>186</v>
      </c>
      <c r="M136" s="3" t="s">
        <v>85</v>
      </c>
      <c r="O136" s="3" t="s">
        <v>187</v>
      </c>
      <c r="Q136" s="3" t="s">
        <v>124</v>
      </c>
      <c r="S136" s="3" t="s">
        <v>188</v>
      </c>
      <c r="U136" s="3" t="s">
        <v>189</v>
      </c>
      <c r="W136" s="3" t="s">
        <v>68</v>
      </c>
      <c r="X136" s="3" t="s">
        <v>190</v>
      </c>
      <c r="Y136" s="3" t="s">
        <v>191</v>
      </c>
      <c r="AA136" s="3" t="s">
        <v>192</v>
      </c>
      <c r="AB136" s="3" t="s">
        <v>61</v>
      </c>
      <c r="AD136" s="3" t="s">
        <v>193</v>
      </c>
      <c r="AF136" s="3" t="s">
        <v>194</v>
      </c>
      <c r="AG136" s="3" t="s">
        <v>195</v>
      </c>
      <c r="AI136" s="3" t="s">
        <v>100</v>
      </c>
      <c r="AJ136" s="3" t="s">
        <v>75</v>
      </c>
      <c r="AK136" s="3" t="s">
        <v>100</v>
      </c>
      <c r="AL136" s="3" t="s">
        <v>75</v>
      </c>
      <c r="AM136" s="3" t="s">
        <v>76</v>
      </c>
      <c r="AN136" s="3" t="s">
        <v>75</v>
      </c>
      <c r="AO136" s="3" t="s">
        <v>100</v>
      </c>
      <c r="AP136" s="3" t="s">
        <v>75</v>
      </c>
      <c r="AS136" s="3" t="s">
        <v>196</v>
      </c>
      <c r="AT136" s="3" t="s">
        <v>197</v>
      </c>
      <c r="AX136" s="3" t="s">
        <v>61</v>
      </c>
    </row>
    <row r="137" spans="1:50" s="3" customFormat="1" x14ac:dyDescent="0.35">
      <c r="A137" s="3" t="s">
        <v>363</v>
      </c>
      <c r="B137" s="3" t="s">
        <v>364</v>
      </c>
      <c r="C137" s="3" t="s">
        <v>365</v>
      </c>
      <c r="D137" s="3" t="s">
        <v>366</v>
      </c>
      <c r="F137" s="3" t="s">
        <v>367</v>
      </c>
      <c r="G137" s="4">
        <v>44148.670972222222</v>
      </c>
      <c r="H137" s="3" t="s">
        <v>61</v>
      </c>
      <c r="I137" s="3" t="s">
        <v>83</v>
      </c>
      <c r="M137" s="3" t="s">
        <v>85</v>
      </c>
      <c r="O137" s="3" t="s">
        <v>187</v>
      </c>
      <c r="Q137" s="3" t="s">
        <v>124</v>
      </c>
      <c r="S137" s="3" t="s">
        <v>368</v>
      </c>
      <c r="T137" s="3" t="s">
        <v>369</v>
      </c>
      <c r="U137" s="3" t="s">
        <v>37</v>
      </c>
      <c r="V137" s="3" t="s">
        <v>370</v>
      </c>
      <c r="AG137" s="3" t="s">
        <v>195</v>
      </c>
      <c r="AV137" s="3" t="s">
        <v>371</v>
      </c>
      <c r="AW137" s="3" t="s">
        <v>165</v>
      </c>
      <c r="AX137" s="3" t="s">
        <v>48</v>
      </c>
    </row>
    <row r="138" spans="1:50" s="3" customFormat="1" x14ac:dyDescent="0.35">
      <c r="A138" s="3" t="s">
        <v>1405</v>
      </c>
      <c r="B138" s="3" t="s">
        <v>1406</v>
      </c>
      <c r="C138" s="3" t="s">
        <v>1407</v>
      </c>
      <c r="D138" s="3" t="s">
        <v>1408</v>
      </c>
      <c r="E138" s="3">
        <v>2189990802</v>
      </c>
      <c r="F138" s="3" t="s">
        <v>1409</v>
      </c>
      <c r="G138" s="4">
        <v>44144.50675925926</v>
      </c>
      <c r="H138" s="3" t="s">
        <v>61</v>
      </c>
      <c r="I138" s="3" t="s">
        <v>83</v>
      </c>
      <c r="K138" s="3" t="s">
        <v>1410</v>
      </c>
      <c r="M138" s="3" t="s">
        <v>50</v>
      </c>
      <c r="O138" s="3" t="s">
        <v>1411</v>
      </c>
      <c r="Q138" s="3" t="s">
        <v>124</v>
      </c>
      <c r="S138" s="3" t="s">
        <v>1412</v>
      </c>
      <c r="T138" s="3" t="s">
        <v>1413</v>
      </c>
      <c r="U138" s="3" t="s">
        <v>477</v>
      </c>
      <c r="W138" s="3" t="s">
        <v>68</v>
      </c>
      <c r="X138" s="3">
        <v>500</v>
      </c>
      <c r="Y138" s="3">
        <v>500</v>
      </c>
      <c r="AA138" s="3" t="s">
        <v>1414</v>
      </c>
      <c r="AB138" s="3" t="s">
        <v>61</v>
      </c>
      <c r="AD138" s="3" t="s">
        <v>176</v>
      </c>
      <c r="AF138" s="3" t="s">
        <v>1415</v>
      </c>
      <c r="AG138" s="3" t="s">
        <v>73</v>
      </c>
      <c r="AI138" s="3" t="s">
        <v>75</v>
      </c>
      <c r="AJ138" s="3" t="s">
        <v>100</v>
      </c>
      <c r="AK138" s="3" t="s">
        <v>75</v>
      </c>
      <c r="AL138" s="3" t="s">
        <v>101</v>
      </c>
      <c r="AM138" s="3" t="s">
        <v>75</v>
      </c>
      <c r="AP138" s="3" t="s">
        <v>75</v>
      </c>
      <c r="AS138" s="3" t="s">
        <v>1416</v>
      </c>
      <c r="AT138" s="3" t="s">
        <v>1417</v>
      </c>
      <c r="AU138" s="3" t="s">
        <v>1418</v>
      </c>
      <c r="AV138" s="3" t="s">
        <v>840</v>
      </c>
      <c r="AW138" s="3" t="s">
        <v>134</v>
      </c>
      <c r="AX138" s="3" t="s">
        <v>48</v>
      </c>
    </row>
    <row r="139" spans="1:50" s="3" customFormat="1" x14ac:dyDescent="0.35">
      <c r="A139" s="3" t="s">
        <v>1732</v>
      </c>
      <c r="B139" s="3" t="s">
        <v>915</v>
      </c>
      <c r="C139" s="3" t="s">
        <v>1733</v>
      </c>
      <c r="D139" s="3" t="s">
        <v>1734</v>
      </c>
      <c r="E139" s="3">
        <v>9192931133</v>
      </c>
      <c r="F139" s="3" t="s">
        <v>1735</v>
      </c>
      <c r="G139" s="4">
        <v>44140.414027777777</v>
      </c>
      <c r="H139" s="3" t="s">
        <v>48</v>
      </c>
      <c r="I139" s="3" t="s">
        <v>108</v>
      </c>
      <c r="M139" s="3" t="s">
        <v>50</v>
      </c>
      <c r="O139" s="3" t="s">
        <v>462</v>
      </c>
      <c r="Q139" s="3" t="s">
        <v>52</v>
      </c>
      <c r="S139" s="3" t="s">
        <v>463</v>
      </c>
      <c r="U139" s="3" t="s">
        <v>585</v>
      </c>
      <c r="W139" s="3" t="s">
        <v>245</v>
      </c>
      <c r="Y139" s="5">
        <v>2700</v>
      </c>
      <c r="Z139" s="3">
        <v>150</v>
      </c>
      <c r="AA139" s="3" t="s">
        <v>1736</v>
      </c>
      <c r="AB139" s="3" t="s">
        <v>61</v>
      </c>
      <c r="AD139" s="3" t="s">
        <v>72</v>
      </c>
      <c r="AG139" s="3" t="s">
        <v>146</v>
      </c>
      <c r="AH139" s="3" t="s">
        <v>1737</v>
      </c>
      <c r="AI139" s="3" t="s">
        <v>100</v>
      </c>
      <c r="AJ139" s="3" t="s">
        <v>100</v>
      </c>
      <c r="AK139" s="3" t="s">
        <v>100</v>
      </c>
      <c r="AL139" s="3" t="s">
        <v>100</v>
      </c>
      <c r="AM139" s="3" t="s">
        <v>75</v>
      </c>
      <c r="AN139" s="3" t="s">
        <v>75</v>
      </c>
      <c r="AO139" s="3" t="s">
        <v>75</v>
      </c>
      <c r="AP139" s="3" t="s">
        <v>75</v>
      </c>
      <c r="AW139" s="3" t="s">
        <v>102</v>
      </c>
    </row>
    <row r="140" spans="1:50" s="3" customFormat="1" x14ac:dyDescent="0.35">
      <c r="A140" s="3" t="s">
        <v>1222</v>
      </c>
      <c r="B140" s="3" t="s">
        <v>1223</v>
      </c>
      <c r="C140" s="3" t="s">
        <v>1224</v>
      </c>
      <c r="E140" s="3">
        <v>6415903341</v>
      </c>
      <c r="F140" s="3" t="s">
        <v>1225</v>
      </c>
      <c r="G140" s="4">
        <v>44144.534502314818</v>
      </c>
      <c r="H140" s="3" t="s">
        <v>61</v>
      </c>
      <c r="I140" s="3" t="s">
        <v>83</v>
      </c>
      <c r="K140" s="3" t="s">
        <v>1226</v>
      </c>
      <c r="M140" s="3" t="s">
        <v>85</v>
      </c>
      <c r="O140" s="3" t="s">
        <v>187</v>
      </c>
      <c r="Q140" s="3" t="s">
        <v>124</v>
      </c>
      <c r="S140" s="3" t="s">
        <v>1227</v>
      </c>
      <c r="U140" s="3" t="s">
        <v>1228</v>
      </c>
      <c r="W140" s="3" t="s">
        <v>68</v>
      </c>
      <c r="X140" s="3">
        <v>3</v>
      </c>
      <c r="Y140" s="3">
        <v>57</v>
      </c>
      <c r="AB140" s="3" t="s">
        <v>61</v>
      </c>
      <c r="AD140" s="3" t="s">
        <v>72</v>
      </c>
      <c r="AG140" s="3" t="s">
        <v>146</v>
      </c>
      <c r="AI140" s="3" t="s">
        <v>100</v>
      </c>
      <c r="AJ140" s="3" t="s">
        <v>75</v>
      </c>
      <c r="AK140" s="3" t="s">
        <v>75</v>
      </c>
      <c r="AL140" s="3" t="s">
        <v>101</v>
      </c>
      <c r="AM140" s="3" t="s">
        <v>76</v>
      </c>
      <c r="AN140" s="3" t="s">
        <v>100</v>
      </c>
      <c r="AO140" s="3" t="s">
        <v>75</v>
      </c>
      <c r="AP140" s="3" t="s">
        <v>101</v>
      </c>
      <c r="AW140" s="3" t="s">
        <v>384</v>
      </c>
      <c r="AX140" s="3" t="s">
        <v>61</v>
      </c>
    </row>
    <row r="141" spans="1:50" s="3" customFormat="1" x14ac:dyDescent="0.35">
      <c r="A141" s="3" t="s">
        <v>2009</v>
      </c>
      <c r="B141" s="3" t="s">
        <v>2010</v>
      </c>
      <c r="C141" s="3" t="s">
        <v>2011</v>
      </c>
      <c r="D141" s="3" t="s">
        <v>306</v>
      </c>
      <c r="E141" s="3">
        <v>5078954047</v>
      </c>
      <c r="F141" s="3" t="s">
        <v>2012</v>
      </c>
      <c r="G141" s="4">
        <v>44138.743298611109</v>
      </c>
      <c r="H141" s="3" t="s">
        <v>61</v>
      </c>
      <c r="I141" s="3" t="s">
        <v>83</v>
      </c>
      <c r="K141" s="3" t="s">
        <v>2013</v>
      </c>
      <c r="M141" s="3" t="s">
        <v>109</v>
      </c>
      <c r="O141" s="3" t="s">
        <v>2014</v>
      </c>
      <c r="Q141" s="3" t="s">
        <v>64</v>
      </c>
      <c r="S141" s="3" t="s">
        <v>2015</v>
      </c>
      <c r="T141" s="3" t="s">
        <v>2016</v>
      </c>
      <c r="U141" s="3" t="s">
        <v>157</v>
      </c>
      <c r="W141" s="3" t="s">
        <v>18</v>
      </c>
      <c r="X141" s="3" t="s">
        <v>2017</v>
      </c>
      <c r="AA141" s="3" t="s">
        <v>2018</v>
      </c>
      <c r="AB141" s="3" t="s">
        <v>61</v>
      </c>
      <c r="AD141" s="3" t="s">
        <v>72</v>
      </c>
      <c r="AF141" s="3" t="s">
        <v>2019</v>
      </c>
      <c r="AG141" s="3" t="s">
        <v>146</v>
      </c>
      <c r="AI141" s="3" t="s">
        <v>100</v>
      </c>
      <c r="AJ141" s="3" t="s">
        <v>100</v>
      </c>
      <c r="AK141" s="3" t="s">
        <v>100</v>
      </c>
      <c r="AL141" s="3" t="s">
        <v>76</v>
      </c>
      <c r="AM141" s="3" t="s">
        <v>76</v>
      </c>
      <c r="AN141" s="3" t="s">
        <v>76</v>
      </c>
      <c r="AO141" s="3" t="s">
        <v>76</v>
      </c>
      <c r="AP141" s="3" t="s">
        <v>76</v>
      </c>
      <c r="AQ141" s="3" t="s">
        <v>100</v>
      </c>
      <c r="AR141" s="3" t="s">
        <v>2020</v>
      </c>
      <c r="AS141" s="3" t="s">
        <v>2021</v>
      </c>
      <c r="AT141" s="3" t="s">
        <v>2022</v>
      </c>
      <c r="AV141" s="3" t="s">
        <v>1431</v>
      </c>
      <c r="AW141" s="3" t="s">
        <v>384</v>
      </c>
      <c r="AX141" s="3" t="s">
        <v>48</v>
      </c>
    </row>
    <row r="142" spans="1:50" s="3" customFormat="1" x14ac:dyDescent="0.35">
      <c r="A142" s="3" t="s">
        <v>2023</v>
      </c>
      <c r="B142" s="3" t="s">
        <v>2024</v>
      </c>
      <c r="C142" s="3" t="s">
        <v>2025</v>
      </c>
      <c r="D142" s="3" t="s">
        <v>120</v>
      </c>
      <c r="E142" s="3" t="s">
        <v>2026</v>
      </c>
      <c r="F142" s="3" t="s">
        <v>2027</v>
      </c>
      <c r="G142" s="4">
        <v>44138.691469907404</v>
      </c>
      <c r="H142" s="3" t="s">
        <v>61</v>
      </c>
      <c r="I142" s="3" t="s">
        <v>83</v>
      </c>
      <c r="K142" s="3" t="s">
        <v>2028</v>
      </c>
      <c r="M142" s="3" t="s">
        <v>109</v>
      </c>
      <c r="O142" s="3" t="s">
        <v>833</v>
      </c>
      <c r="Q142" s="3" t="s">
        <v>124</v>
      </c>
      <c r="S142" s="3" t="s">
        <v>155</v>
      </c>
      <c r="U142" s="3" t="s">
        <v>54</v>
      </c>
      <c r="W142" s="3" t="s">
        <v>55</v>
      </c>
      <c r="X142" s="3" t="s">
        <v>2029</v>
      </c>
      <c r="Y142" s="3" t="s">
        <v>2029</v>
      </c>
      <c r="Z142" s="3">
        <v>75</v>
      </c>
      <c r="AA142" s="3" t="s">
        <v>2030</v>
      </c>
      <c r="AB142" s="3" t="s">
        <v>61</v>
      </c>
      <c r="AD142" s="3" t="s">
        <v>193</v>
      </c>
      <c r="AF142" s="3" t="s">
        <v>2031</v>
      </c>
      <c r="AG142" s="3" t="s">
        <v>73</v>
      </c>
      <c r="AH142" s="3" t="s">
        <v>2032</v>
      </c>
      <c r="AI142" s="3" t="s">
        <v>100</v>
      </c>
      <c r="AJ142" s="3" t="s">
        <v>100</v>
      </c>
      <c r="AK142" s="3" t="s">
        <v>100</v>
      </c>
      <c r="AL142" s="3" t="s">
        <v>100</v>
      </c>
      <c r="AM142" s="3" t="s">
        <v>100</v>
      </c>
      <c r="AN142" s="3" t="s">
        <v>75</v>
      </c>
      <c r="AO142" s="3" t="s">
        <v>100</v>
      </c>
      <c r="AP142" s="3" t="s">
        <v>100</v>
      </c>
      <c r="AS142" s="3" t="s">
        <v>2033</v>
      </c>
      <c r="AT142" s="3" t="s">
        <v>2034</v>
      </c>
      <c r="AV142" s="3" t="s">
        <v>164</v>
      </c>
      <c r="AW142" s="3" t="s">
        <v>165</v>
      </c>
      <c r="AX142" s="3" t="s">
        <v>48</v>
      </c>
    </row>
    <row r="143" spans="1:50" s="3" customFormat="1" x14ac:dyDescent="0.35">
      <c r="A143" s="3" t="s">
        <v>204</v>
      </c>
      <c r="B143" s="3" t="s">
        <v>205</v>
      </c>
      <c r="C143" s="3" t="s">
        <v>206</v>
      </c>
      <c r="D143" s="3" t="s">
        <v>207</v>
      </c>
      <c r="E143" s="3">
        <v>2188445760</v>
      </c>
      <c r="F143" s="3" t="s">
        <v>208</v>
      </c>
      <c r="G143" s="4">
        <v>44153.378449074073</v>
      </c>
      <c r="H143" s="3" t="s">
        <v>48</v>
      </c>
      <c r="I143" s="3" t="s">
        <v>83</v>
      </c>
      <c r="K143" s="3" t="s">
        <v>209</v>
      </c>
      <c r="M143" s="3" t="s">
        <v>210</v>
      </c>
      <c r="O143" s="3" t="s">
        <v>211</v>
      </c>
      <c r="Q143" s="3" t="s">
        <v>124</v>
      </c>
      <c r="S143" s="3" t="s">
        <v>155</v>
      </c>
      <c r="T143" s="3" t="s">
        <v>212</v>
      </c>
      <c r="U143" s="3" t="s">
        <v>213</v>
      </c>
      <c r="V143" s="3" t="s">
        <v>214</v>
      </c>
      <c r="W143" s="3" t="s">
        <v>215</v>
      </c>
      <c r="X143" s="3">
        <v>20</v>
      </c>
      <c r="Y143" s="3">
        <v>7</v>
      </c>
      <c r="Z143" s="3">
        <v>50</v>
      </c>
      <c r="AA143" s="3" t="s">
        <v>216</v>
      </c>
      <c r="AB143" s="3" t="s">
        <v>48</v>
      </c>
      <c r="AC143" s="3" t="s">
        <v>217</v>
      </c>
      <c r="AD143" s="3" t="s">
        <v>176</v>
      </c>
      <c r="AE143" s="3" t="s">
        <v>193</v>
      </c>
      <c r="AF143" s="3" t="s">
        <v>218</v>
      </c>
      <c r="AG143" s="3" t="s">
        <v>146</v>
      </c>
      <c r="AI143" s="3" t="s">
        <v>75</v>
      </c>
      <c r="AJ143" s="3" t="s">
        <v>75</v>
      </c>
      <c r="AK143" s="3" t="s">
        <v>100</v>
      </c>
      <c r="AL143" s="3" t="s">
        <v>75</v>
      </c>
      <c r="AM143" s="3" t="s">
        <v>75</v>
      </c>
      <c r="AN143" s="3" t="s">
        <v>100</v>
      </c>
      <c r="AO143" s="3" t="s">
        <v>100</v>
      </c>
      <c r="AP143" s="3" t="s">
        <v>75</v>
      </c>
      <c r="AV143" s="3" t="s">
        <v>219</v>
      </c>
      <c r="AW143" s="3" t="s">
        <v>102</v>
      </c>
    </row>
    <row r="144" spans="1:50" s="3" customFormat="1" x14ac:dyDescent="0.35">
      <c r="A144" s="3" t="s">
        <v>783</v>
      </c>
      <c r="B144" s="3" t="s">
        <v>784</v>
      </c>
      <c r="C144" s="3" t="s">
        <v>785</v>
      </c>
      <c r="D144" s="3" t="s">
        <v>786</v>
      </c>
      <c r="E144" s="3">
        <v>9522322071</v>
      </c>
      <c r="F144" s="3" t="s">
        <v>787</v>
      </c>
      <c r="G144" s="4">
        <v>44145.369976851849</v>
      </c>
      <c r="H144" s="3" t="s">
        <v>61</v>
      </c>
      <c r="I144" s="3" t="s">
        <v>83</v>
      </c>
      <c r="K144" s="3" t="s">
        <v>788</v>
      </c>
      <c r="M144" s="3" t="s">
        <v>85</v>
      </c>
      <c r="O144" s="3" t="s">
        <v>789</v>
      </c>
      <c r="Q144" s="3" t="s">
        <v>87</v>
      </c>
      <c r="S144" s="3" t="s">
        <v>318</v>
      </c>
      <c r="T144" s="3" t="s">
        <v>790</v>
      </c>
      <c r="U144" s="3" t="s">
        <v>791</v>
      </c>
      <c r="W144" s="3" t="s">
        <v>55</v>
      </c>
      <c r="X144" s="3">
        <v>500</v>
      </c>
      <c r="Y144" s="5">
        <v>11500</v>
      </c>
      <c r="Z144" s="3">
        <v>400</v>
      </c>
      <c r="AA144" s="3" t="s">
        <v>792</v>
      </c>
      <c r="AB144" s="3" t="s">
        <v>61</v>
      </c>
      <c r="AD144" s="3" t="s">
        <v>72</v>
      </c>
      <c r="AF144" s="3" t="s">
        <v>793</v>
      </c>
      <c r="AG144" s="3" t="s">
        <v>195</v>
      </c>
      <c r="AI144" s="3" t="s">
        <v>75</v>
      </c>
      <c r="AJ144" s="3" t="s">
        <v>100</v>
      </c>
      <c r="AK144" s="3" t="s">
        <v>100</v>
      </c>
      <c r="AL144" s="3" t="s">
        <v>100</v>
      </c>
      <c r="AM144" s="3" t="s">
        <v>75</v>
      </c>
      <c r="AN144" s="3" t="s">
        <v>100</v>
      </c>
      <c r="AO144" s="3" t="s">
        <v>100</v>
      </c>
      <c r="AP144" s="3" t="s">
        <v>75</v>
      </c>
      <c r="AS144" s="3" t="s">
        <v>794</v>
      </c>
      <c r="AT144" s="3" t="s">
        <v>795</v>
      </c>
      <c r="AV144" s="3" t="s">
        <v>636</v>
      </c>
      <c r="AX144" s="3" t="s">
        <v>61</v>
      </c>
    </row>
    <row r="145" spans="1:50" s="3" customFormat="1" x14ac:dyDescent="0.35">
      <c r="A145" s="3" t="s">
        <v>1215</v>
      </c>
      <c r="B145" s="3" t="s">
        <v>1216</v>
      </c>
      <c r="C145" s="3" t="s">
        <v>1217</v>
      </c>
      <c r="D145" s="3" t="s">
        <v>306</v>
      </c>
      <c r="E145" s="3" t="s">
        <v>1218</v>
      </c>
      <c r="F145" s="3" t="s">
        <v>1219</v>
      </c>
      <c r="G145" s="4">
        <v>44144.53597222222</v>
      </c>
      <c r="H145" s="3" t="s">
        <v>61</v>
      </c>
      <c r="I145" s="3" t="s">
        <v>83</v>
      </c>
      <c r="K145" s="3" t="s">
        <v>1220</v>
      </c>
      <c r="M145" s="3" t="s">
        <v>109</v>
      </c>
      <c r="U145" s="3" t="s">
        <v>1221</v>
      </c>
      <c r="AG145" s="3" t="s">
        <v>146</v>
      </c>
    </row>
    <row r="146" spans="1:50" s="3" customFormat="1" x14ac:dyDescent="0.35">
      <c r="A146" s="3" t="s">
        <v>2882</v>
      </c>
      <c r="B146" s="3" t="s">
        <v>2883</v>
      </c>
      <c r="C146" s="3" t="s">
        <v>2884</v>
      </c>
      <c r="D146" s="3" t="s">
        <v>2885</v>
      </c>
      <c r="F146" s="3" t="s">
        <v>2886</v>
      </c>
      <c r="G146" s="4">
        <v>44137.562962962962</v>
      </c>
      <c r="H146" s="3" t="s">
        <v>48</v>
      </c>
      <c r="I146" s="3" t="s">
        <v>1713</v>
      </c>
      <c r="M146" s="3" t="s">
        <v>85</v>
      </c>
      <c r="O146" s="3" t="s">
        <v>1706</v>
      </c>
      <c r="Q146" s="3" t="s">
        <v>273</v>
      </c>
      <c r="S146" s="3" t="s">
        <v>907</v>
      </c>
      <c r="U146" s="3" t="s">
        <v>275</v>
      </c>
      <c r="W146" s="3" t="s">
        <v>68</v>
      </c>
      <c r="X146" s="3">
        <v>30</v>
      </c>
      <c r="Y146" s="3">
        <v>250</v>
      </c>
      <c r="AA146" s="3" t="s">
        <v>2887</v>
      </c>
      <c r="AB146" s="3" t="s">
        <v>61</v>
      </c>
      <c r="AD146" s="3" t="s">
        <v>176</v>
      </c>
      <c r="AF146" s="3" t="s">
        <v>2888</v>
      </c>
      <c r="AG146" s="3" t="s">
        <v>195</v>
      </c>
      <c r="AI146" s="3" t="s">
        <v>100</v>
      </c>
      <c r="AJ146" s="3" t="s">
        <v>100</v>
      </c>
      <c r="AK146" s="3" t="s">
        <v>100</v>
      </c>
      <c r="AL146" s="3" t="s">
        <v>100</v>
      </c>
      <c r="AM146" s="3" t="s">
        <v>100</v>
      </c>
      <c r="AN146" s="3" t="s">
        <v>100</v>
      </c>
      <c r="AO146" s="3" t="s">
        <v>100</v>
      </c>
      <c r="AP146" s="3" t="s">
        <v>100</v>
      </c>
      <c r="AS146" s="3" t="s">
        <v>2889</v>
      </c>
      <c r="AT146" s="3" t="s">
        <v>2890</v>
      </c>
      <c r="AW146" s="3" t="s">
        <v>234</v>
      </c>
    </row>
    <row r="147" spans="1:50" s="3" customFormat="1" x14ac:dyDescent="0.35">
      <c r="A147" s="3" t="s">
        <v>3101</v>
      </c>
      <c r="B147" s="3" t="s">
        <v>3102</v>
      </c>
      <c r="C147" s="3" t="s">
        <v>3103</v>
      </c>
      <c r="D147" s="3" t="s">
        <v>3104</v>
      </c>
      <c r="E147" s="3">
        <v>3202957411</v>
      </c>
      <c r="F147" s="3" t="s">
        <v>3105</v>
      </c>
      <c r="G147" s="4">
        <v>44137.490520833337</v>
      </c>
      <c r="H147" s="3" t="s">
        <v>61</v>
      </c>
      <c r="I147" s="3" t="s">
        <v>83</v>
      </c>
      <c r="K147" s="3" t="s">
        <v>3106</v>
      </c>
      <c r="M147" s="3" t="s">
        <v>85</v>
      </c>
      <c r="O147" s="3" t="s">
        <v>187</v>
      </c>
      <c r="Q147" s="3" t="s">
        <v>124</v>
      </c>
      <c r="S147" s="3" t="s">
        <v>2074</v>
      </c>
      <c r="U147" s="3" t="s">
        <v>89</v>
      </c>
      <c r="W147" s="3" t="s">
        <v>55</v>
      </c>
      <c r="X147" s="3">
        <v>100</v>
      </c>
      <c r="Y147" s="3">
        <v>500</v>
      </c>
      <c r="Z147" s="5">
        <v>3000</v>
      </c>
      <c r="AB147" s="3" t="s">
        <v>61</v>
      </c>
      <c r="AD147" s="3" t="s">
        <v>99</v>
      </c>
      <c r="AG147" s="3" t="s">
        <v>195</v>
      </c>
      <c r="AH147" s="3" t="s">
        <v>3107</v>
      </c>
      <c r="AI147" s="3" t="s">
        <v>76</v>
      </c>
      <c r="AJ147" s="3" t="s">
        <v>75</v>
      </c>
      <c r="AK147" s="3" t="s">
        <v>76</v>
      </c>
      <c r="AL147" s="3" t="s">
        <v>75</v>
      </c>
      <c r="AM147" s="3" t="s">
        <v>76</v>
      </c>
      <c r="AN147" s="3" t="s">
        <v>75</v>
      </c>
      <c r="AO147" s="3" t="s">
        <v>75</v>
      </c>
      <c r="AP147" s="3" t="s">
        <v>76</v>
      </c>
      <c r="AX147" s="3" t="s">
        <v>48</v>
      </c>
    </row>
    <row r="148" spans="1:50" s="3" customFormat="1" x14ac:dyDescent="0.35">
      <c r="A148" s="3" t="s">
        <v>3136</v>
      </c>
      <c r="B148" s="3" t="s">
        <v>1915</v>
      </c>
      <c r="C148" s="3" t="s">
        <v>3137</v>
      </c>
      <c r="D148" s="3" t="s">
        <v>3138</v>
      </c>
      <c r="E148" s="3" t="s">
        <v>3139</v>
      </c>
      <c r="F148" s="3" t="s">
        <v>3140</v>
      </c>
      <c r="G148" s="4">
        <v>44137.479780092595</v>
      </c>
      <c r="H148" s="3" t="s">
        <v>61</v>
      </c>
      <c r="I148" s="3" t="s">
        <v>83</v>
      </c>
      <c r="K148" s="3" t="s">
        <v>3141</v>
      </c>
      <c r="M148" s="3" t="s">
        <v>226</v>
      </c>
      <c r="O148" s="3" t="s">
        <v>3142</v>
      </c>
      <c r="Q148" s="3" t="s">
        <v>124</v>
      </c>
      <c r="S148" s="3" t="s">
        <v>112</v>
      </c>
      <c r="T148" s="3" t="s">
        <v>3143</v>
      </c>
      <c r="U148" s="3" t="s">
        <v>89</v>
      </c>
      <c r="W148" s="3" t="s">
        <v>55</v>
      </c>
      <c r="X148" s="3">
        <v>20</v>
      </c>
      <c r="Y148" s="3">
        <v>30</v>
      </c>
      <c r="Z148" s="3">
        <v>20</v>
      </c>
      <c r="AA148" s="3" t="s">
        <v>3144</v>
      </c>
      <c r="AB148" s="3" t="s">
        <v>61</v>
      </c>
      <c r="AD148" s="3" t="s">
        <v>72</v>
      </c>
      <c r="AF148" s="3" t="s">
        <v>3145</v>
      </c>
      <c r="AG148" s="3" t="s">
        <v>73</v>
      </c>
      <c r="AH148" s="3" t="s">
        <v>3146</v>
      </c>
      <c r="AI148" s="3" t="s">
        <v>75</v>
      </c>
      <c r="AJ148" s="3" t="s">
        <v>75</v>
      </c>
      <c r="AK148" s="3" t="s">
        <v>75</v>
      </c>
      <c r="AL148" s="3" t="s">
        <v>75</v>
      </c>
      <c r="AM148" s="3" t="s">
        <v>75</v>
      </c>
      <c r="AN148" s="3" t="s">
        <v>100</v>
      </c>
      <c r="AO148" s="3" t="s">
        <v>100</v>
      </c>
      <c r="AP148" s="3" t="s">
        <v>75</v>
      </c>
      <c r="AS148" s="3" t="s">
        <v>3147</v>
      </c>
      <c r="AT148" s="3" t="s">
        <v>3148</v>
      </c>
      <c r="AV148" s="3" t="s">
        <v>371</v>
      </c>
      <c r="AW148" s="3" t="s">
        <v>234</v>
      </c>
      <c r="AX148" s="3" t="s">
        <v>48</v>
      </c>
    </row>
    <row r="149" spans="1:50" s="3" customFormat="1" x14ac:dyDescent="0.35">
      <c r="A149" s="3" t="s">
        <v>2516</v>
      </c>
      <c r="B149" s="3" t="s">
        <v>2517</v>
      </c>
      <c r="C149" s="3" t="s">
        <v>2518</v>
      </c>
      <c r="E149" s="3">
        <v>2183353750</v>
      </c>
      <c r="F149" s="3" t="s">
        <v>2519</v>
      </c>
      <c r="G149" s="4">
        <v>44137.658437500002</v>
      </c>
      <c r="H149" s="3" t="s">
        <v>61</v>
      </c>
      <c r="I149" s="3" t="s">
        <v>83</v>
      </c>
      <c r="K149" s="3" t="s">
        <v>2467</v>
      </c>
      <c r="M149" s="3" t="s">
        <v>226</v>
      </c>
      <c r="O149" s="3" t="s">
        <v>2520</v>
      </c>
      <c r="Q149" s="3" t="s">
        <v>124</v>
      </c>
      <c r="S149" s="3" t="s">
        <v>2521</v>
      </c>
      <c r="T149" s="3" t="s">
        <v>2522</v>
      </c>
      <c r="U149" s="3" t="s">
        <v>2195</v>
      </c>
      <c r="W149" s="3" t="s">
        <v>713</v>
      </c>
      <c r="X149" s="3" t="s">
        <v>2523</v>
      </c>
      <c r="Y149" s="3" t="s">
        <v>2524</v>
      </c>
      <c r="AA149" s="3" t="s">
        <v>2525</v>
      </c>
      <c r="AB149" s="3" t="s">
        <v>61</v>
      </c>
      <c r="AD149" s="3" t="s">
        <v>72</v>
      </c>
      <c r="AG149" s="3" t="s">
        <v>146</v>
      </c>
      <c r="AI149" s="3" t="s">
        <v>75</v>
      </c>
      <c r="AJ149" s="3" t="s">
        <v>75</v>
      </c>
      <c r="AK149" s="3" t="s">
        <v>75</v>
      </c>
      <c r="AM149" s="3" t="s">
        <v>75</v>
      </c>
      <c r="AO149" s="3" t="s">
        <v>75</v>
      </c>
      <c r="AP149" s="3" t="s">
        <v>75</v>
      </c>
      <c r="AV149" s="3" t="s">
        <v>397</v>
      </c>
      <c r="AW149" s="3" t="s">
        <v>384</v>
      </c>
      <c r="AX149" s="3" t="s">
        <v>48</v>
      </c>
    </row>
    <row r="150" spans="1:50" s="3" customFormat="1" x14ac:dyDescent="0.35">
      <c r="A150" s="3" t="s">
        <v>2461</v>
      </c>
      <c r="B150" s="3" t="s">
        <v>2462</v>
      </c>
      <c r="C150" s="3" t="s">
        <v>2463</v>
      </c>
      <c r="D150" s="3" t="s">
        <v>2464</v>
      </c>
      <c r="E150" s="3" t="s">
        <v>2465</v>
      </c>
      <c r="F150" s="3" t="s">
        <v>2466</v>
      </c>
      <c r="G150" s="4">
        <v>44137.743935185186</v>
      </c>
      <c r="H150" s="3" t="s">
        <v>61</v>
      </c>
      <c r="I150" s="3" t="s">
        <v>83</v>
      </c>
      <c r="K150" s="3" t="s">
        <v>2467</v>
      </c>
      <c r="M150" s="3" t="s">
        <v>2468</v>
      </c>
      <c r="O150" s="3" t="s">
        <v>51</v>
      </c>
      <c r="Q150" s="3" t="s">
        <v>124</v>
      </c>
      <c r="S150" s="3" t="s">
        <v>489</v>
      </c>
      <c r="U150" s="3" t="s">
        <v>706</v>
      </c>
      <c r="W150" s="3" t="s">
        <v>19</v>
      </c>
      <c r="Y150" s="3">
        <v>70</v>
      </c>
      <c r="AA150" s="3" t="s">
        <v>2469</v>
      </c>
      <c r="AB150" s="3" t="s">
        <v>61</v>
      </c>
      <c r="AD150" s="3" t="s">
        <v>176</v>
      </c>
      <c r="AG150" s="3" t="s">
        <v>146</v>
      </c>
      <c r="AH150" s="3" t="s">
        <v>2470</v>
      </c>
      <c r="AI150" s="3" t="s">
        <v>100</v>
      </c>
      <c r="AJ150" s="3" t="s">
        <v>100</v>
      </c>
      <c r="AK150" s="3" t="s">
        <v>100</v>
      </c>
      <c r="AL150" s="3" t="s">
        <v>100</v>
      </c>
      <c r="AM150" s="3" t="s">
        <v>100</v>
      </c>
      <c r="AN150" s="3" t="s">
        <v>100</v>
      </c>
      <c r="AO150" s="3" t="s">
        <v>100</v>
      </c>
      <c r="AP150" s="3" t="s">
        <v>100</v>
      </c>
      <c r="AS150" s="3" t="s">
        <v>2471</v>
      </c>
      <c r="AT150" s="3" t="s">
        <v>2472</v>
      </c>
      <c r="AU150" s="3" t="s">
        <v>2473</v>
      </c>
      <c r="AV150" s="3" t="s">
        <v>1332</v>
      </c>
      <c r="AW150" s="3" t="s">
        <v>102</v>
      </c>
      <c r="AX150" s="3" t="s">
        <v>48</v>
      </c>
    </row>
    <row r="151" spans="1:50" s="3" customFormat="1" x14ac:dyDescent="0.35">
      <c r="A151" s="3" t="s">
        <v>1229</v>
      </c>
      <c r="B151" s="3" t="s">
        <v>1230</v>
      </c>
      <c r="C151" s="3" t="s">
        <v>1231</v>
      </c>
      <c r="D151" s="3" t="s">
        <v>1232</v>
      </c>
      <c r="E151" s="3">
        <v>5077962023</v>
      </c>
      <c r="F151" s="3" t="s">
        <v>1233</v>
      </c>
      <c r="G151" s="4">
        <v>44144.531365740739</v>
      </c>
      <c r="H151" s="3" t="s">
        <v>48</v>
      </c>
      <c r="I151" s="3" t="s">
        <v>83</v>
      </c>
      <c r="K151" s="3" t="s">
        <v>1234</v>
      </c>
      <c r="M151" s="3" t="s">
        <v>85</v>
      </c>
      <c r="O151" s="3" t="s">
        <v>187</v>
      </c>
      <c r="Q151" s="3" t="s">
        <v>124</v>
      </c>
      <c r="S151" s="3" t="s">
        <v>1235</v>
      </c>
      <c r="U151" s="3" t="s">
        <v>275</v>
      </c>
      <c r="W151" s="3" t="s">
        <v>68</v>
      </c>
      <c r="X151" s="3">
        <v>10</v>
      </c>
      <c r="Y151" s="3" t="s">
        <v>1236</v>
      </c>
      <c r="AA151" s="3" t="s">
        <v>1237</v>
      </c>
      <c r="AB151" s="3" t="s">
        <v>61</v>
      </c>
      <c r="AD151" s="3" t="s">
        <v>193</v>
      </c>
      <c r="AF151" s="3" t="s">
        <v>1238</v>
      </c>
      <c r="AG151" s="3" t="s">
        <v>146</v>
      </c>
      <c r="AI151" s="3" t="s">
        <v>76</v>
      </c>
      <c r="AJ151" s="3" t="s">
        <v>75</v>
      </c>
      <c r="AK151" s="3" t="s">
        <v>75</v>
      </c>
      <c r="AL151" s="3" t="s">
        <v>75</v>
      </c>
      <c r="AM151" s="3" t="s">
        <v>75</v>
      </c>
      <c r="AN151" s="3" t="s">
        <v>75</v>
      </c>
      <c r="AO151" s="3" t="s">
        <v>75</v>
      </c>
      <c r="AP151" s="3" t="s">
        <v>75</v>
      </c>
      <c r="AS151" s="3" t="s">
        <v>1239</v>
      </c>
      <c r="AT151" s="3" t="s">
        <v>1240</v>
      </c>
    </row>
    <row r="152" spans="1:50" s="3" customFormat="1" x14ac:dyDescent="0.35">
      <c r="A152" s="3" t="s">
        <v>2417</v>
      </c>
      <c r="B152" s="3" t="s">
        <v>2418</v>
      </c>
      <c r="C152" s="3" t="s">
        <v>2419</v>
      </c>
      <c r="D152" s="3" t="s">
        <v>2420</v>
      </c>
      <c r="E152" s="3">
        <v>6513385080</v>
      </c>
      <c r="F152" s="3" t="s">
        <v>2421</v>
      </c>
      <c r="G152" s="4">
        <v>44137.925011574072</v>
      </c>
      <c r="H152" s="3" t="s">
        <v>61</v>
      </c>
      <c r="I152" s="3" t="s">
        <v>83</v>
      </c>
      <c r="K152" s="3" t="s">
        <v>2422</v>
      </c>
      <c r="M152" s="3" t="s">
        <v>50</v>
      </c>
      <c r="O152" s="3" t="s">
        <v>462</v>
      </c>
      <c r="Q152" s="3" t="s">
        <v>52</v>
      </c>
      <c r="S152" s="3" t="s">
        <v>2423</v>
      </c>
      <c r="U152" s="3" t="s">
        <v>2424</v>
      </c>
      <c r="W152" s="3" t="s">
        <v>55</v>
      </c>
      <c r="AB152" s="3" t="s">
        <v>61</v>
      </c>
      <c r="AD152" s="3" t="s">
        <v>72</v>
      </c>
      <c r="AG152" s="3" t="s">
        <v>146</v>
      </c>
      <c r="AI152" s="3" t="s">
        <v>100</v>
      </c>
      <c r="AJ152" s="3" t="s">
        <v>75</v>
      </c>
      <c r="AK152" s="3" t="s">
        <v>100</v>
      </c>
      <c r="AL152" s="3" t="s">
        <v>100</v>
      </c>
      <c r="AM152" s="3" t="s">
        <v>76</v>
      </c>
      <c r="AN152" s="3" t="s">
        <v>100</v>
      </c>
      <c r="AO152" s="3" t="s">
        <v>100</v>
      </c>
      <c r="AP152" s="3" t="s">
        <v>101</v>
      </c>
      <c r="AQ152" s="3" t="s">
        <v>101</v>
      </c>
      <c r="AV152" s="3" t="s">
        <v>133</v>
      </c>
      <c r="AW152" s="3" t="s">
        <v>165</v>
      </c>
      <c r="AX152" s="3" t="s">
        <v>48</v>
      </c>
    </row>
    <row r="153" spans="1:50" s="3" customFormat="1" x14ac:dyDescent="0.35">
      <c r="A153" s="3" t="s">
        <v>281</v>
      </c>
      <c r="B153" s="3" t="s">
        <v>282</v>
      </c>
      <c r="C153" s="3" t="s">
        <v>283</v>
      </c>
      <c r="D153" s="3" t="s">
        <v>284</v>
      </c>
      <c r="E153" s="3">
        <v>5076941540</v>
      </c>
      <c r="F153" s="3" t="s">
        <v>285</v>
      </c>
      <c r="G153" s="4">
        <v>44152.447951388887</v>
      </c>
      <c r="H153" s="3" t="s">
        <v>61</v>
      </c>
      <c r="I153" s="3" t="s">
        <v>83</v>
      </c>
      <c r="K153" s="3" t="s">
        <v>286</v>
      </c>
      <c r="M153" s="3" t="s">
        <v>85</v>
      </c>
      <c r="O153" s="3" t="s">
        <v>187</v>
      </c>
      <c r="Q153" s="3" t="s">
        <v>124</v>
      </c>
      <c r="S153" s="3" t="s">
        <v>287</v>
      </c>
      <c r="U153" s="3" t="s">
        <v>288</v>
      </c>
      <c r="AG153" s="3" t="s">
        <v>146</v>
      </c>
      <c r="AS153" s="3" t="s">
        <v>289</v>
      </c>
      <c r="AT153" s="3" t="s">
        <v>290</v>
      </c>
      <c r="AV153" s="3" t="s">
        <v>291</v>
      </c>
      <c r="AX153" s="3" t="s">
        <v>48</v>
      </c>
    </row>
    <row r="154" spans="1:50" s="3" customFormat="1" x14ac:dyDescent="0.35">
      <c r="A154" s="3" t="s">
        <v>3119</v>
      </c>
      <c r="B154" s="3" t="s">
        <v>3120</v>
      </c>
      <c r="C154" s="3" t="s">
        <v>3121</v>
      </c>
      <c r="D154" s="3" t="s">
        <v>3122</v>
      </c>
      <c r="E154" s="3">
        <v>2182080842</v>
      </c>
      <c r="F154" s="3" t="s">
        <v>3123</v>
      </c>
      <c r="G154" s="4">
        <v>44137.484363425923</v>
      </c>
      <c r="H154" s="3" t="s">
        <v>61</v>
      </c>
      <c r="I154" s="3" t="s">
        <v>83</v>
      </c>
      <c r="K154" s="3" t="s">
        <v>308</v>
      </c>
      <c r="M154" s="3" t="s">
        <v>85</v>
      </c>
      <c r="O154" s="3" t="s">
        <v>187</v>
      </c>
      <c r="Q154" s="3" t="s">
        <v>124</v>
      </c>
      <c r="S154" s="3" t="s">
        <v>3124</v>
      </c>
      <c r="U154" s="3" t="s">
        <v>762</v>
      </c>
      <c r="W154" s="3" t="s">
        <v>55</v>
      </c>
      <c r="X154" s="3">
        <v>100</v>
      </c>
      <c r="Y154" s="3" t="s">
        <v>3125</v>
      </c>
      <c r="Z154" s="3" t="s">
        <v>3126</v>
      </c>
      <c r="AB154" s="3" t="s">
        <v>61</v>
      </c>
      <c r="AD154" s="3" t="s">
        <v>99</v>
      </c>
      <c r="AG154" s="3" t="s">
        <v>195</v>
      </c>
      <c r="AI154" s="3" t="s">
        <v>76</v>
      </c>
      <c r="AJ154" s="3" t="s">
        <v>75</v>
      </c>
      <c r="AK154" s="3" t="s">
        <v>75</v>
      </c>
      <c r="AL154" s="3" t="s">
        <v>76</v>
      </c>
      <c r="AM154" s="3" t="s">
        <v>76</v>
      </c>
      <c r="AN154" s="3" t="s">
        <v>75</v>
      </c>
      <c r="AO154" s="3" t="s">
        <v>75</v>
      </c>
      <c r="AP154" s="3" t="s">
        <v>76</v>
      </c>
      <c r="AX154" s="3" t="s">
        <v>61</v>
      </c>
    </row>
    <row r="155" spans="1:50" s="3" customFormat="1" x14ac:dyDescent="0.35">
      <c r="A155" s="3" t="s">
        <v>1846</v>
      </c>
      <c r="B155" s="3" t="s">
        <v>1847</v>
      </c>
      <c r="C155" s="3" t="s">
        <v>1848</v>
      </c>
      <c r="D155" s="3" t="s">
        <v>1849</v>
      </c>
      <c r="E155" s="3">
        <v>3128701100</v>
      </c>
      <c r="F155" s="3" t="s">
        <v>1850</v>
      </c>
      <c r="G155" s="4">
        <v>44139.661296296297</v>
      </c>
      <c r="H155" s="3" t="s">
        <v>48</v>
      </c>
      <c r="I155" s="3" t="s">
        <v>1851</v>
      </c>
      <c r="M155" s="3" t="s">
        <v>50</v>
      </c>
      <c r="O155" s="3" t="s">
        <v>1852</v>
      </c>
      <c r="P155" s="3" t="s">
        <v>1853</v>
      </c>
      <c r="Q155" s="3" t="s">
        <v>111</v>
      </c>
      <c r="S155" s="3" t="s">
        <v>1772</v>
      </c>
      <c r="T155" s="3" t="s">
        <v>1854</v>
      </c>
      <c r="U155" s="3" t="s">
        <v>490</v>
      </c>
      <c r="W155" s="3" t="s">
        <v>55</v>
      </c>
      <c r="X155" s="3">
        <v>5</v>
      </c>
      <c r="Y155" s="3">
        <v>20</v>
      </c>
      <c r="Z155" s="3">
        <v>60</v>
      </c>
      <c r="AA155" s="3" t="s">
        <v>1855</v>
      </c>
      <c r="AB155" s="3" t="s">
        <v>48</v>
      </c>
      <c r="AC155" s="3" t="s">
        <v>1856</v>
      </c>
      <c r="AD155" s="3" t="s">
        <v>99</v>
      </c>
      <c r="AE155" s="3" t="s">
        <v>72</v>
      </c>
      <c r="AF155" s="3" t="s">
        <v>1857</v>
      </c>
      <c r="AG155" s="3" t="s">
        <v>73</v>
      </c>
      <c r="AI155" s="3" t="s">
        <v>100</v>
      </c>
      <c r="AJ155" s="3" t="s">
        <v>100</v>
      </c>
      <c r="AK155" s="3" t="s">
        <v>75</v>
      </c>
      <c r="AL155" s="3" t="s">
        <v>76</v>
      </c>
      <c r="AM155" s="3" t="s">
        <v>75</v>
      </c>
      <c r="AN155" s="3" t="s">
        <v>101</v>
      </c>
      <c r="AO155" s="3" t="s">
        <v>101</v>
      </c>
      <c r="AP155" s="3" t="s">
        <v>75</v>
      </c>
      <c r="AS155" s="3" t="s">
        <v>1858</v>
      </c>
      <c r="AT155" s="3" t="s">
        <v>1859</v>
      </c>
      <c r="AW155" s="3" t="s">
        <v>102</v>
      </c>
    </row>
    <row r="156" spans="1:50" s="3" customFormat="1" x14ac:dyDescent="0.35">
      <c r="A156" s="3" t="s">
        <v>637</v>
      </c>
      <c r="B156" s="3" t="s">
        <v>638</v>
      </c>
      <c r="C156" s="3" t="s">
        <v>639</v>
      </c>
      <c r="D156" s="3" t="s">
        <v>640</v>
      </c>
      <c r="E156" s="3">
        <v>6125642713</v>
      </c>
      <c r="F156" s="3" t="s">
        <v>641</v>
      </c>
      <c r="G156" s="4">
        <v>44145.622430555559</v>
      </c>
      <c r="H156" s="3" t="s">
        <v>48</v>
      </c>
      <c r="I156" s="3" t="s">
        <v>83</v>
      </c>
      <c r="K156" s="3" t="s">
        <v>271</v>
      </c>
      <c r="M156" s="3" t="s">
        <v>642</v>
      </c>
      <c r="O156" s="3" t="s">
        <v>330</v>
      </c>
      <c r="Q156" s="3" t="s">
        <v>273</v>
      </c>
      <c r="S156" s="3" t="s">
        <v>318</v>
      </c>
      <c r="T156" s="3" t="s">
        <v>643</v>
      </c>
      <c r="U156" s="3" t="s">
        <v>490</v>
      </c>
      <c r="W156" s="3" t="s">
        <v>55</v>
      </c>
      <c r="X156" s="3" t="s">
        <v>644</v>
      </c>
      <c r="Y156" s="3">
        <v>4</v>
      </c>
      <c r="Z156" s="3">
        <v>30</v>
      </c>
      <c r="AA156" s="3" t="s">
        <v>645</v>
      </c>
      <c r="AB156" s="3" t="s">
        <v>48</v>
      </c>
      <c r="AC156" s="3" t="s">
        <v>646</v>
      </c>
      <c r="AD156" s="3" t="s">
        <v>72</v>
      </c>
      <c r="AE156" s="3" t="s">
        <v>193</v>
      </c>
      <c r="AF156" s="3" t="s">
        <v>647</v>
      </c>
      <c r="AG156" s="3" t="s">
        <v>73</v>
      </c>
      <c r="AH156" s="3" t="s">
        <v>648</v>
      </c>
      <c r="AI156" s="3" t="s">
        <v>75</v>
      </c>
      <c r="AJ156" s="3" t="s">
        <v>75</v>
      </c>
      <c r="AK156" s="3" t="s">
        <v>75</v>
      </c>
      <c r="AL156" s="3" t="s">
        <v>75</v>
      </c>
      <c r="AM156" s="3" t="s">
        <v>76</v>
      </c>
      <c r="AN156" s="3" t="s">
        <v>76</v>
      </c>
      <c r="AO156" s="3" t="s">
        <v>75</v>
      </c>
      <c r="AP156" s="3" t="s">
        <v>75</v>
      </c>
      <c r="AQ156" s="3" t="s">
        <v>100</v>
      </c>
      <c r="AR156" s="3" t="s">
        <v>649</v>
      </c>
      <c r="AS156" s="3" t="s">
        <v>650</v>
      </c>
      <c r="AT156" s="3" t="s">
        <v>651</v>
      </c>
      <c r="AV156" s="3" t="s">
        <v>397</v>
      </c>
      <c r="AW156" s="3" t="s">
        <v>234</v>
      </c>
    </row>
    <row r="157" spans="1:50" s="3" customFormat="1" x14ac:dyDescent="0.35">
      <c r="A157" s="3" t="s">
        <v>1443</v>
      </c>
      <c r="B157" s="3" t="s">
        <v>1444</v>
      </c>
      <c r="C157" s="3" t="s">
        <v>1445</v>
      </c>
      <c r="D157" s="3" t="s">
        <v>1446</v>
      </c>
      <c r="E157" s="3">
        <v>3204938887</v>
      </c>
      <c r="F157" s="3" t="s">
        <v>1447</v>
      </c>
      <c r="G157" s="4">
        <v>44144.504490740743</v>
      </c>
      <c r="H157" s="3" t="s">
        <v>61</v>
      </c>
      <c r="I157" s="3" t="s">
        <v>83</v>
      </c>
      <c r="K157" s="3" t="s">
        <v>1448</v>
      </c>
      <c r="M157" s="3" t="s">
        <v>85</v>
      </c>
      <c r="O157" s="3" t="s">
        <v>450</v>
      </c>
      <c r="Q157" s="3" t="s">
        <v>124</v>
      </c>
      <c r="S157" s="3" t="s">
        <v>1235</v>
      </c>
      <c r="T157" s="3" t="s">
        <v>1449</v>
      </c>
      <c r="U157" s="3" t="s">
        <v>275</v>
      </c>
      <c r="W157" s="3" t="s">
        <v>18</v>
      </c>
      <c r="X157" s="3">
        <v>1</v>
      </c>
      <c r="AA157" s="3" t="s">
        <v>1450</v>
      </c>
      <c r="AB157" s="3" t="s">
        <v>61</v>
      </c>
      <c r="AD157" s="3" t="s">
        <v>72</v>
      </c>
      <c r="AG157" s="3" t="s">
        <v>146</v>
      </c>
      <c r="AH157" s="3" t="s">
        <v>1451</v>
      </c>
      <c r="AI157" s="3" t="s">
        <v>76</v>
      </c>
      <c r="AJ157" s="3" t="s">
        <v>76</v>
      </c>
      <c r="AK157" s="3" t="s">
        <v>100</v>
      </c>
      <c r="AL157" s="3" t="s">
        <v>100</v>
      </c>
      <c r="AM157" s="3" t="s">
        <v>75</v>
      </c>
      <c r="AN157" s="3" t="s">
        <v>100</v>
      </c>
      <c r="AO157" s="3" t="s">
        <v>100</v>
      </c>
      <c r="AP157" s="3" t="s">
        <v>76</v>
      </c>
      <c r="AS157" s="3" t="s">
        <v>1452</v>
      </c>
      <c r="AT157" s="3" t="s">
        <v>1453</v>
      </c>
      <c r="AV157" s="3" t="s">
        <v>219</v>
      </c>
      <c r="AX157" s="3" t="s">
        <v>61</v>
      </c>
    </row>
    <row r="158" spans="1:50" s="3" customFormat="1" x14ac:dyDescent="0.35">
      <c r="A158" s="3" t="s">
        <v>1611</v>
      </c>
      <c r="B158" s="3" t="s">
        <v>350</v>
      </c>
      <c r="C158" s="3" t="s">
        <v>1612</v>
      </c>
      <c r="D158" s="3" t="s">
        <v>1613</v>
      </c>
      <c r="F158" s="3" t="s">
        <v>1614</v>
      </c>
      <c r="G158" s="4">
        <v>44141.700057870374</v>
      </c>
      <c r="H158" s="3" t="s">
        <v>48</v>
      </c>
      <c r="I158" s="3" t="s">
        <v>83</v>
      </c>
      <c r="K158" s="3" t="s">
        <v>389</v>
      </c>
      <c r="M158" s="3" t="s">
        <v>50</v>
      </c>
      <c r="O158" s="3" t="s">
        <v>51</v>
      </c>
      <c r="Q158" s="3" t="s">
        <v>273</v>
      </c>
      <c r="S158" s="3" t="s">
        <v>1615</v>
      </c>
      <c r="T158" s="3" t="s">
        <v>1616</v>
      </c>
      <c r="U158" s="3" t="s">
        <v>331</v>
      </c>
      <c r="W158" s="3" t="s">
        <v>543</v>
      </c>
      <c r="AA158" s="3" t="s">
        <v>1617</v>
      </c>
      <c r="AB158" s="3" t="s">
        <v>48</v>
      </c>
      <c r="AC158" s="3" t="s">
        <v>1618</v>
      </c>
      <c r="AD158" s="3" t="s">
        <v>72</v>
      </c>
      <c r="AE158" s="3" t="s">
        <v>193</v>
      </c>
      <c r="AF158" s="3" t="s">
        <v>1619</v>
      </c>
      <c r="AG158" s="3" t="s">
        <v>146</v>
      </c>
      <c r="AH158" s="3" t="s">
        <v>1620</v>
      </c>
      <c r="AI158" s="3" t="s">
        <v>100</v>
      </c>
      <c r="AJ158" s="3" t="s">
        <v>100</v>
      </c>
      <c r="AK158" s="3" t="s">
        <v>100</v>
      </c>
      <c r="AL158" s="3" t="s">
        <v>100</v>
      </c>
      <c r="AM158" s="3" t="s">
        <v>75</v>
      </c>
      <c r="AN158" s="3" t="s">
        <v>100</v>
      </c>
      <c r="AO158" s="3" t="s">
        <v>100</v>
      </c>
      <c r="AP158" s="3" t="s">
        <v>75</v>
      </c>
      <c r="AS158" s="3" t="s">
        <v>1621</v>
      </c>
      <c r="AT158" s="3" t="s">
        <v>1622</v>
      </c>
      <c r="AU158" s="3" t="s">
        <v>1623</v>
      </c>
      <c r="AV158" s="3" t="s">
        <v>1332</v>
      </c>
      <c r="AW158" s="3" t="s">
        <v>134</v>
      </c>
    </row>
    <row r="159" spans="1:50" s="3" customFormat="1" x14ac:dyDescent="0.35">
      <c r="A159" s="3" t="s">
        <v>2166</v>
      </c>
      <c r="B159" s="3" t="s">
        <v>1020</v>
      </c>
      <c r="C159" s="3" t="s">
        <v>2167</v>
      </c>
      <c r="D159" s="3" t="s">
        <v>2168</v>
      </c>
      <c r="E159" s="3">
        <v>6124998382</v>
      </c>
      <c r="F159" s="3" t="s">
        <v>2169</v>
      </c>
      <c r="G159" s="4">
        <v>44138.506168981483</v>
      </c>
      <c r="H159" s="3" t="s">
        <v>61</v>
      </c>
      <c r="I159" s="3" t="s">
        <v>83</v>
      </c>
      <c r="K159" s="3" t="s">
        <v>389</v>
      </c>
      <c r="M159" s="3" t="s">
        <v>50</v>
      </c>
      <c r="O159" s="3" t="s">
        <v>355</v>
      </c>
      <c r="P159" s="3" t="s">
        <v>2170</v>
      </c>
      <c r="Q159" s="3" t="s">
        <v>273</v>
      </c>
      <c r="S159" s="3" t="s">
        <v>2171</v>
      </c>
      <c r="T159" s="3" t="s">
        <v>2172</v>
      </c>
      <c r="U159" s="3" t="s">
        <v>143</v>
      </c>
      <c r="W159" s="3" t="s">
        <v>1746</v>
      </c>
      <c r="X159" s="3" t="s">
        <v>2173</v>
      </c>
      <c r="Z159" s="3" t="s">
        <v>2174</v>
      </c>
      <c r="AA159" s="3" t="s">
        <v>2175</v>
      </c>
      <c r="AB159" s="3" t="s">
        <v>48</v>
      </c>
      <c r="AC159" s="3" t="s">
        <v>2176</v>
      </c>
      <c r="AD159" s="3" t="s">
        <v>176</v>
      </c>
      <c r="AE159" s="3" t="s">
        <v>176</v>
      </c>
      <c r="AG159" s="3" t="s">
        <v>146</v>
      </c>
      <c r="AH159" s="3" t="s">
        <v>2177</v>
      </c>
      <c r="AI159" s="3" t="s">
        <v>100</v>
      </c>
      <c r="AJ159" s="3" t="s">
        <v>100</v>
      </c>
      <c r="AK159" s="3" t="s">
        <v>100</v>
      </c>
      <c r="AL159" s="3" t="s">
        <v>100</v>
      </c>
      <c r="AM159" s="3" t="s">
        <v>100</v>
      </c>
      <c r="AN159" s="3" t="s">
        <v>100</v>
      </c>
      <c r="AO159" s="3" t="s">
        <v>100</v>
      </c>
      <c r="AP159" s="3" t="s">
        <v>75</v>
      </c>
      <c r="AR159" s="3" t="s">
        <v>2178</v>
      </c>
      <c r="AS159" s="3" t="s">
        <v>2179</v>
      </c>
      <c r="AT159" s="3" t="s">
        <v>2180</v>
      </c>
    </row>
    <row r="160" spans="1:50" s="3" customFormat="1" x14ac:dyDescent="0.35">
      <c r="A160" s="3" t="s">
        <v>666</v>
      </c>
      <c r="B160" s="3" t="s">
        <v>667</v>
      </c>
      <c r="C160" s="3" t="s">
        <v>668</v>
      </c>
      <c r="D160" s="3" t="s">
        <v>223</v>
      </c>
      <c r="E160" s="3">
        <v>5074935336</v>
      </c>
      <c r="F160" s="3" t="s">
        <v>669</v>
      </c>
      <c r="G160" s="4">
        <v>44145.570821759262</v>
      </c>
      <c r="H160" s="3" t="s">
        <v>61</v>
      </c>
      <c r="I160" s="3" t="s">
        <v>83</v>
      </c>
      <c r="K160" s="3" t="s">
        <v>296</v>
      </c>
      <c r="M160" s="3" t="s">
        <v>670</v>
      </c>
      <c r="O160" s="3" t="s">
        <v>141</v>
      </c>
      <c r="Q160" s="3" t="s">
        <v>124</v>
      </c>
      <c r="S160" s="3" t="s">
        <v>671</v>
      </c>
      <c r="U160" s="3" t="s">
        <v>37</v>
      </c>
      <c r="V160" s="3" t="s">
        <v>672</v>
      </c>
      <c r="AG160" s="3" t="s">
        <v>195</v>
      </c>
      <c r="AU160" s="3" t="s">
        <v>673</v>
      </c>
      <c r="AX160" s="3" t="s">
        <v>61</v>
      </c>
    </row>
    <row r="161" spans="1:50" s="3" customFormat="1" x14ac:dyDescent="0.35">
      <c r="A161" s="3" t="s">
        <v>1341</v>
      </c>
      <c r="B161" s="3" t="s">
        <v>1342</v>
      </c>
      <c r="C161" s="3" t="s">
        <v>1343</v>
      </c>
      <c r="D161" s="3" t="s">
        <v>1344</v>
      </c>
      <c r="F161" s="3" t="s">
        <v>1345</v>
      </c>
      <c r="G161" s="4">
        <v>44144.519166666665</v>
      </c>
      <c r="H161" s="3" t="s">
        <v>61</v>
      </c>
      <c r="I161" s="3" t="s">
        <v>83</v>
      </c>
      <c r="K161" s="3" t="s">
        <v>780</v>
      </c>
      <c r="M161" s="3" t="s">
        <v>85</v>
      </c>
      <c r="O161" s="3" t="s">
        <v>187</v>
      </c>
      <c r="Q161" s="3" t="s">
        <v>87</v>
      </c>
      <c r="S161" s="3" t="s">
        <v>318</v>
      </c>
      <c r="U161" s="3" t="s">
        <v>791</v>
      </c>
      <c r="W161" s="3" t="s">
        <v>215</v>
      </c>
      <c r="X161" s="3">
        <v>200</v>
      </c>
      <c r="Y161" s="3">
        <v>3000</v>
      </c>
      <c r="AA161" s="3" t="s">
        <v>1346</v>
      </c>
      <c r="AB161" s="3" t="s">
        <v>61</v>
      </c>
      <c r="AD161" s="3" t="s">
        <v>72</v>
      </c>
      <c r="AF161" s="3" t="s">
        <v>1347</v>
      </c>
      <c r="AG161" s="3" t="s">
        <v>146</v>
      </c>
      <c r="AH161" s="3" t="s">
        <v>1348</v>
      </c>
      <c r="AI161" s="3" t="s">
        <v>75</v>
      </c>
      <c r="AJ161" s="3" t="s">
        <v>75</v>
      </c>
      <c r="AK161" s="3" t="s">
        <v>75</v>
      </c>
      <c r="AL161" s="3" t="s">
        <v>75</v>
      </c>
      <c r="AM161" s="3" t="s">
        <v>75</v>
      </c>
      <c r="AN161" s="3" t="s">
        <v>75</v>
      </c>
      <c r="AO161" s="3" t="s">
        <v>75</v>
      </c>
      <c r="AP161" s="3" t="s">
        <v>75</v>
      </c>
      <c r="AS161" s="3" t="s">
        <v>1349</v>
      </c>
      <c r="AT161" s="3" t="s">
        <v>1350</v>
      </c>
      <c r="AV161" s="3" t="s">
        <v>164</v>
      </c>
      <c r="AW161" s="3" t="s">
        <v>234</v>
      </c>
      <c r="AX161" s="3" t="s">
        <v>48</v>
      </c>
    </row>
    <row r="162" spans="1:50" s="3" customFormat="1" x14ac:dyDescent="0.35">
      <c r="A162" s="3" t="s">
        <v>2944</v>
      </c>
      <c r="B162" s="3" t="s">
        <v>364</v>
      </c>
      <c r="C162" s="3" t="s">
        <v>2945</v>
      </c>
      <c r="D162" s="3" t="s">
        <v>524</v>
      </c>
      <c r="E162" s="3">
        <v>2188748530</v>
      </c>
      <c r="F162" s="3" t="s">
        <v>2946</v>
      </c>
      <c r="G162" s="4">
        <v>44137.556608796294</v>
      </c>
      <c r="H162" s="3" t="s">
        <v>61</v>
      </c>
      <c r="I162" s="3" t="s">
        <v>83</v>
      </c>
      <c r="K162" s="3" t="s">
        <v>2947</v>
      </c>
      <c r="M162" s="3" t="s">
        <v>85</v>
      </c>
      <c r="O162" s="3" t="s">
        <v>2948</v>
      </c>
      <c r="Q162" s="3" t="s">
        <v>124</v>
      </c>
      <c r="S162" s="3" t="s">
        <v>2949</v>
      </c>
      <c r="U162" s="3" t="s">
        <v>143</v>
      </c>
      <c r="W162" s="3" t="s">
        <v>713</v>
      </c>
      <c r="X162" s="3">
        <v>35</v>
      </c>
      <c r="Y162" s="3">
        <v>360</v>
      </c>
      <c r="AA162" s="3" t="s">
        <v>2950</v>
      </c>
      <c r="AB162" s="3" t="s">
        <v>61</v>
      </c>
      <c r="AD162" s="3" t="s">
        <v>176</v>
      </c>
      <c r="AG162" s="3" t="s">
        <v>146</v>
      </c>
      <c r="AH162" s="3" t="s">
        <v>2951</v>
      </c>
      <c r="AI162" s="3" t="s">
        <v>75</v>
      </c>
      <c r="AJ162" s="3" t="s">
        <v>75</v>
      </c>
      <c r="AK162" s="3" t="s">
        <v>76</v>
      </c>
      <c r="AL162" s="3" t="s">
        <v>101</v>
      </c>
      <c r="AM162" s="3" t="s">
        <v>76</v>
      </c>
      <c r="AN162" s="3" t="s">
        <v>76</v>
      </c>
      <c r="AO162" s="3" t="s">
        <v>75</v>
      </c>
      <c r="AP162" s="3" t="s">
        <v>75</v>
      </c>
      <c r="AS162" s="3" t="s">
        <v>2952</v>
      </c>
      <c r="AT162" s="3" t="s">
        <v>2953</v>
      </c>
    </row>
    <row r="163" spans="1:50" s="3" customFormat="1" x14ac:dyDescent="0.35">
      <c r="A163" s="3" t="s">
        <v>1318</v>
      </c>
      <c r="B163" s="3" t="s">
        <v>1319</v>
      </c>
      <c r="C163" s="3" t="s">
        <v>1320</v>
      </c>
      <c r="D163" s="3" t="s">
        <v>1321</v>
      </c>
      <c r="E163" s="3">
        <v>5075377003</v>
      </c>
      <c r="F163" s="3" t="s">
        <v>1322</v>
      </c>
      <c r="G163" s="4">
        <v>44144.522476851853</v>
      </c>
      <c r="H163" s="3" t="s">
        <v>61</v>
      </c>
      <c r="I163" s="3" t="s">
        <v>83</v>
      </c>
      <c r="K163" s="3" t="s">
        <v>1323</v>
      </c>
      <c r="M163" s="3" t="s">
        <v>109</v>
      </c>
      <c r="O163" s="3" t="s">
        <v>1324</v>
      </c>
      <c r="Q163" s="3" t="s">
        <v>124</v>
      </c>
      <c r="S163" s="3" t="s">
        <v>463</v>
      </c>
      <c r="T163" s="3" t="s">
        <v>1325</v>
      </c>
      <c r="U163" s="3" t="s">
        <v>1326</v>
      </c>
      <c r="V163" s="3" t="s">
        <v>1327</v>
      </c>
      <c r="AG163" s="3" t="s">
        <v>146</v>
      </c>
      <c r="AH163" s="3" t="s">
        <v>1328</v>
      </c>
      <c r="AS163" s="3" t="s">
        <v>1329</v>
      </c>
      <c r="AT163" s="3" t="s">
        <v>1330</v>
      </c>
      <c r="AU163" s="3" t="s">
        <v>1331</v>
      </c>
      <c r="AV163" s="3" t="s">
        <v>1332</v>
      </c>
      <c r="AW163" s="3" t="s">
        <v>134</v>
      </c>
      <c r="AX163" s="3" t="s">
        <v>48</v>
      </c>
    </row>
    <row r="164" spans="1:50" s="3" customFormat="1" x14ac:dyDescent="0.35">
      <c r="A164" s="3" t="s">
        <v>3046</v>
      </c>
      <c r="B164" s="3" t="s">
        <v>601</v>
      </c>
      <c r="C164" s="3" t="s">
        <v>3047</v>
      </c>
      <c r="D164" s="3" t="s">
        <v>306</v>
      </c>
      <c r="E164" s="3">
        <v>5072384207</v>
      </c>
      <c r="F164" s="3" t="s">
        <v>3048</v>
      </c>
      <c r="G164" s="4">
        <v>44137.50273148148</v>
      </c>
      <c r="H164" s="3" t="s">
        <v>61</v>
      </c>
      <c r="I164" s="3" t="s">
        <v>83</v>
      </c>
      <c r="K164" s="3" t="s">
        <v>3049</v>
      </c>
      <c r="M164" s="3" t="s">
        <v>109</v>
      </c>
      <c r="O164" s="3" t="s">
        <v>3050</v>
      </c>
      <c r="Q164" s="3" t="s">
        <v>124</v>
      </c>
      <c r="S164" s="3" t="s">
        <v>1208</v>
      </c>
      <c r="U164" s="3" t="s">
        <v>157</v>
      </c>
      <c r="W164" s="3" t="s">
        <v>713</v>
      </c>
      <c r="X164" s="3">
        <v>5000</v>
      </c>
      <c r="Y164" s="3">
        <v>200</v>
      </c>
      <c r="AA164" s="3" t="s">
        <v>3051</v>
      </c>
      <c r="AB164" s="3" t="s">
        <v>61</v>
      </c>
      <c r="AD164" s="3" t="s">
        <v>176</v>
      </c>
      <c r="AG164" s="3" t="s">
        <v>146</v>
      </c>
      <c r="AI164" s="3" t="s">
        <v>75</v>
      </c>
      <c r="AJ164" s="3" t="s">
        <v>75</v>
      </c>
      <c r="AK164" s="3" t="s">
        <v>75</v>
      </c>
      <c r="AL164" s="3" t="s">
        <v>75</v>
      </c>
      <c r="AM164" s="3" t="s">
        <v>75</v>
      </c>
      <c r="AN164" s="3" t="s">
        <v>75</v>
      </c>
      <c r="AO164" s="3" t="s">
        <v>75</v>
      </c>
    </row>
    <row r="165" spans="1:50" s="3" customFormat="1" x14ac:dyDescent="0.35">
      <c r="A165" s="3" t="s">
        <v>707</v>
      </c>
      <c r="B165" s="3" t="s">
        <v>708</v>
      </c>
      <c r="C165" s="3" t="s">
        <v>709</v>
      </c>
      <c r="D165" s="3" t="s">
        <v>223</v>
      </c>
      <c r="E165" s="3">
        <v>5078256714</v>
      </c>
      <c r="F165" s="3" t="s">
        <v>710</v>
      </c>
      <c r="G165" s="4">
        <v>44145.482488425929</v>
      </c>
      <c r="H165" s="3" t="s">
        <v>61</v>
      </c>
      <c r="I165" s="3" t="s">
        <v>83</v>
      </c>
      <c r="K165" s="3" t="s">
        <v>526</v>
      </c>
      <c r="M165" s="3" t="s">
        <v>109</v>
      </c>
      <c r="O165" s="3" t="s">
        <v>711</v>
      </c>
      <c r="Q165" s="3" t="s">
        <v>124</v>
      </c>
      <c r="S165" s="3" t="s">
        <v>97</v>
      </c>
      <c r="T165" s="3" t="s">
        <v>417</v>
      </c>
      <c r="U165" s="3" t="s">
        <v>712</v>
      </c>
      <c r="W165" s="3" t="s">
        <v>713</v>
      </c>
      <c r="AA165" s="3" t="s">
        <v>714</v>
      </c>
      <c r="AB165" s="3" t="s">
        <v>61</v>
      </c>
      <c r="AD165" s="3" t="s">
        <v>465</v>
      </c>
      <c r="AF165" s="3" t="s">
        <v>715</v>
      </c>
      <c r="AG165" s="3" t="s">
        <v>146</v>
      </c>
      <c r="AH165" s="3" t="s">
        <v>716</v>
      </c>
      <c r="AI165" s="3" t="s">
        <v>100</v>
      </c>
      <c r="AJ165" s="3" t="s">
        <v>100</v>
      </c>
      <c r="AK165" s="3" t="s">
        <v>100</v>
      </c>
      <c r="AL165" s="3" t="s">
        <v>75</v>
      </c>
      <c r="AM165" s="3" t="s">
        <v>75</v>
      </c>
      <c r="AN165" s="3" t="s">
        <v>100</v>
      </c>
      <c r="AO165" s="3" t="s">
        <v>100</v>
      </c>
      <c r="AP165" s="3" t="s">
        <v>75</v>
      </c>
      <c r="AQ165" s="3" t="s">
        <v>100</v>
      </c>
      <c r="AR165" s="3" t="s">
        <v>717</v>
      </c>
      <c r="AS165" s="3" t="s">
        <v>718</v>
      </c>
      <c r="AT165" s="3" t="s">
        <v>719</v>
      </c>
      <c r="AX165" s="3" t="s">
        <v>61</v>
      </c>
    </row>
    <row r="166" spans="1:50" s="3" customFormat="1" x14ac:dyDescent="0.35">
      <c r="A166" s="3" t="s">
        <v>3238</v>
      </c>
      <c r="B166" s="3" t="s">
        <v>1342</v>
      </c>
      <c r="C166" s="3" t="s">
        <v>3239</v>
      </c>
      <c r="D166" s="3" t="s">
        <v>524</v>
      </c>
      <c r="E166" s="3" t="s">
        <v>3240</v>
      </c>
      <c r="F166" s="3" t="s">
        <v>3241</v>
      </c>
      <c r="G166" s="4">
        <v>44137.467789351853</v>
      </c>
      <c r="H166" s="3" t="s">
        <v>61</v>
      </c>
      <c r="I166" s="3" t="s">
        <v>83</v>
      </c>
      <c r="K166" s="3" t="s">
        <v>3242</v>
      </c>
      <c r="M166" s="3" t="s">
        <v>85</v>
      </c>
      <c r="O166" s="3" t="s">
        <v>3243</v>
      </c>
      <c r="Q166" s="3" t="s">
        <v>124</v>
      </c>
      <c r="S166" s="3" t="s">
        <v>2374</v>
      </c>
      <c r="AG166" s="3" t="s">
        <v>146</v>
      </c>
      <c r="AH166" s="3" t="s">
        <v>3244</v>
      </c>
      <c r="AS166" s="3" t="s">
        <v>3245</v>
      </c>
      <c r="AX166" s="3" t="s">
        <v>61</v>
      </c>
    </row>
    <row r="167" spans="1:50" s="3" customFormat="1" x14ac:dyDescent="0.35">
      <c r="A167" s="3" t="s">
        <v>2219</v>
      </c>
      <c r="B167" s="3" t="s">
        <v>2220</v>
      </c>
      <c r="C167" s="3" t="s">
        <v>2221</v>
      </c>
      <c r="D167" s="3" t="s">
        <v>2222</v>
      </c>
      <c r="E167" s="3">
        <v>7634334201</v>
      </c>
      <c r="F167" s="3" t="s">
        <v>2223</v>
      </c>
      <c r="G167" s="4">
        <v>44138.461562500001</v>
      </c>
      <c r="H167" s="3" t="s">
        <v>48</v>
      </c>
      <c r="I167" s="3" t="s">
        <v>83</v>
      </c>
      <c r="K167" s="3" t="s">
        <v>514</v>
      </c>
      <c r="M167" s="3" t="s">
        <v>85</v>
      </c>
      <c r="O167" s="3" t="s">
        <v>342</v>
      </c>
      <c r="Q167" s="3" t="s">
        <v>87</v>
      </c>
      <c r="S167" s="3" t="s">
        <v>155</v>
      </c>
      <c r="T167" s="3" t="s">
        <v>2224</v>
      </c>
      <c r="U167" s="3" t="s">
        <v>331</v>
      </c>
      <c r="W167" s="3" t="s">
        <v>215</v>
      </c>
      <c r="X167" s="3">
        <v>10</v>
      </c>
      <c r="Y167" s="3">
        <v>55</v>
      </c>
      <c r="Z167" s="3">
        <v>100</v>
      </c>
      <c r="AA167" s="3" t="s">
        <v>2225</v>
      </c>
      <c r="AB167" s="3" t="s">
        <v>48</v>
      </c>
      <c r="AC167" s="3" t="s">
        <v>2226</v>
      </c>
      <c r="AD167" s="3" t="s">
        <v>72</v>
      </c>
      <c r="AE167" s="3" t="s">
        <v>176</v>
      </c>
      <c r="AF167" s="3" t="s">
        <v>2227</v>
      </c>
      <c r="AG167" s="3" t="s">
        <v>146</v>
      </c>
      <c r="AH167" s="3" t="s">
        <v>2228</v>
      </c>
      <c r="AI167" s="3" t="s">
        <v>100</v>
      </c>
      <c r="AJ167" s="3" t="s">
        <v>75</v>
      </c>
      <c r="AK167" s="3" t="s">
        <v>100</v>
      </c>
      <c r="AL167" s="3" t="s">
        <v>100</v>
      </c>
      <c r="AM167" s="3" t="s">
        <v>75</v>
      </c>
      <c r="AN167" s="3" t="s">
        <v>75</v>
      </c>
      <c r="AO167" s="3" t="s">
        <v>100</v>
      </c>
      <c r="AP167" s="3" t="s">
        <v>75</v>
      </c>
      <c r="AS167" s="3" t="s">
        <v>2229</v>
      </c>
      <c r="AT167" s="3" t="s">
        <v>2230</v>
      </c>
    </row>
    <row r="168" spans="1:50" s="3" customFormat="1" x14ac:dyDescent="0.35">
      <c r="A168" s="3" t="s">
        <v>2071</v>
      </c>
      <c r="B168" s="3" t="s">
        <v>2072</v>
      </c>
      <c r="C168" s="3" t="s">
        <v>829</v>
      </c>
      <c r="E168" s="3">
        <v>7632413400</v>
      </c>
      <c r="F168" s="3" t="s">
        <v>2073</v>
      </c>
      <c r="G168" s="4">
        <v>44138.609953703701</v>
      </c>
      <c r="H168" s="3" t="s">
        <v>48</v>
      </c>
      <c r="I168" s="3" t="s">
        <v>83</v>
      </c>
      <c r="K168" s="3" t="s">
        <v>1797</v>
      </c>
      <c r="M168" s="3" t="s">
        <v>85</v>
      </c>
      <c r="O168" s="3" t="s">
        <v>330</v>
      </c>
      <c r="Q168" s="3" t="s">
        <v>64</v>
      </c>
      <c r="S168" s="3" t="s">
        <v>2074</v>
      </c>
      <c r="U168" s="3" t="s">
        <v>695</v>
      </c>
      <c r="W168" s="3" t="s">
        <v>245</v>
      </c>
      <c r="Y168" s="3">
        <v>12</v>
      </c>
      <c r="Z168" s="3">
        <v>20</v>
      </c>
      <c r="AA168" s="3" t="s">
        <v>2075</v>
      </c>
      <c r="AB168" s="3" t="s">
        <v>48</v>
      </c>
      <c r="AC168" s="3" t="s">
        <v>2076</v>
      </c>
      <c r="AD168" s="3" t="s">
        <v>72</v>
      </c>
      <c r="AE168" s="3" t="s">
        <v>176</v>
      </c>
      <c r="AF168" s="3" t="s">
        <v>2077</v>
      </c>
      <c r="AG168" s="3" t="s">
        <v>146</v>
      </c>
      <c r="AH168" s="3" t="s">
        <v>2078</v>
      </c>
      <c r="AI168" s="3" t="s">
        <v>75</v>
      </c>
      <c r="AJ168" s="3" t="s">
        <v>75</v>
      </c>
      <c r="AK168" s="3" t="s">
        <v>75</v>
      </c>
      <c r="AL168" s="3" t="s">
        <v>75</v>
      </c>
      <c r="AM168" s="3" t="s">
        <v>76</v>
      </c>
      <c r="AN168" s="3" t="s">
        <v>75</v>
      </c>
      <c r="AO168" s="3" t="s">
        <v>75</v>
      </c>
      <c r="AP168" s="3" t="s">
        <v>76</v>
      </c>
      <c r="AT168" s="3" t="s">
        <v>2079</v>
      </c>
    </row>
    <row r="169" spans="1:50" s="3" customFormat="1" x14ac:dyDescent="0.35">
      <c r="A169" s="3" t="s">
        <v>2110</v>
      </c>
      <c r="B169" s="3" t="s">
        <v>2111</v>
      </c>
      <c r="C169" s="3" t="s">
        <v>2112</v>
      </c>
      <c r="D169" s="3" t="s">
        <v>2113</v>
      </c>
      <c r="E169" s="3" t="s">
        <v>2114</v>
      </c>
      <c r="F169" s="3" t="s">
        <v>2115</v>
      </c>
      <c r="G169" s="4">
        <v>44138.577060185184</v>
      </c>
      <c r="H169" s="3" t="s">
        <v>48</v>
      </c>
      <c r="I169" s="3" t="s">
        <v>83</v>
      </c>
      <c r="K169" s="3" t="s">
        <v>389</v>
      </c>
      <c r="M169" s="3" t="s">
        <v>85</v>
      </c>
      <c r="O169" s="3" t="s">
        <v>1136</v>
      </c>
      <c r="Q169" s="3" t="s">
        <v>87</v>
      </c>
      <c r="S169" s="3" t="s">
        <v>463</v>
      </c>
      <c r="U169" s="3" t="s">
        <v>331</v>
      </c>
      <c r="W169" s="3" t="s">
        <v>55</v>
      </c>
      <c r="X169" s="3">
        <v>5</v>
      </c>
      <c r="Y169" s="3" t="s">
        <v>2116</v>
      </c>
      <c r="Z169" s="3" t="s">
        <v>2117</v>
      </c>
      <c r="AA169" s="3" t="s">
        <v>2118</v>
      </c>
      <c r="AB169" s="3" t="s">
        <v>48</v>
      </c>
      <c r="AC169" s="3" t="s">
        <v>2119</v>
      </c>
      <c r="AD169" s="3" t="s">
        <v>72</v>
      </c>
      <c r="AE169" s="3" t="s">
        <v>72</v>
      </c>
      <c r="AF169" s="3" t="s">
        <v>2120</v>
      </c>
      <c r="AG169" s="3" t="s">
        <v>146</v>
      </c>
      <c r="AH169" s="3" t="s">
        <v>2121</v>
      </c>
      <c r="AI169" s="3" t="s">
        <v>76</v>
      </c>
      <c r="AJ169" s="3" t="s">
        <v>75</v>
      </c>
      <c r="AK169" s="3" t="s">
        <v>75</v>
      </c>
      <c r="AL169" s="3" t="s">
        <v>75</v>
      </c>
      <c r="AM169" s="3" t="s">
        <v>75</v>
      </c>
      <c r="AN169" s="3" t="s">
        <v>100</v>
      </c>
      <c r="AO169" s="3" t="s">
        <v>100</v>
      </c>
      <c r="AP169" s="3" t="s">
        <v>75</v>
      </c>
      <c r="AS169" s="3" t="s">
        <v>2122</v>
      </c>
      <c r="AT169" s="3" t="s">
        <v>2123</v>
      </c>
      <c r="AV169" s="3" t="s">
        <v>397</v>
      </c>
      <c r="AW169" s="3" t="s">
        <v>234</v>
      </c>
    </row>
    <row r="170" spans="1:50" s="3" customFormat="1" x14ac:dyDescent="0.35">
      <c r="A170" s="3" t="s">
        <v>1084</v>
      </c>
      <c r="B170" s="3" t="s">
        <v>1085</v>
      </c>
      <c r="C170" s="3" t="s">
        <v>1086</v>
      </c>
      <c r="D170" s="3" t="s">
        <v>120</v>
      </c>
      <c r="E170" s="3">
        <v>6513792741</v>
      </c>
      <c r="F170" s="3" t="s">
        <v>1087</v>
      </c>
      <c r="G170" s="4">
        <v>44144.564502314817</v>
      </c>
      <c r="H170" s="3" t="s">
        <v>61</v>
      </c>
      <c r="I170" s="3" t="s">
        <v>83</v>
      </c>
      <c r="K170" s="3" t="s">
        <v>596</v>
      </c>
      <c r="M170" s="3" t="s">
        <v>109</v>
      </c>
      <c r="O170" s="3" t="s">
        <v>1088</v>
      </c>
      <c r="Q170" s="3" t="s">
        <v>52</v>
      </c>
      <c r="S170" s="3" t="s">
        <v>112</v>
      </c>
      <c r="T170" s="3" t="s">
        <v>1089</v>
      </c>
      <c r="U170" s="3" t="s">
        <v>157</v>
      </c>
      <c r="W170" s="3" t="s">
        <v>215</v>
      </c>
      <c r="X170" s="3">
        <v>14000</v>
      </c>
      <c r="Y170" s="3">
        <v>400</v>
      </c>
      <c r="Z170" s="3">
        <v>35000</v>
      </c>
      <c r="AA170" s="3" t="s">
        <v>1090</v>
      </c>
      <c r="AB170" s="3" t="s">
        <v>61</v>
      </c>
      <c r="AD170" s="3" t="s">
        <v>176</v>
      </c>
      <c r="AF170" s="3" t="s">
        <v>1091</v>
      </c>
      <c r="AG170" s="3" t="s">
        <v>195</v>
      </c>
      <c r="AH170" s="3" t="s">
        <v>1092</v>
      </c>
      <c r="AI170" s="3" t="s">
        <v>75</v>
      </c>
      <c r="AJ170" s="3" t="s">
        <v>75</v>
      </c>
      <c r="AK170" s="3" t="s">
        <v>100</v>
      </c>
      <c r="AL170" s="3" t="s">
        <v>100</v>
      </c>
      <c r="AM170" s="3" t="s">
        <v>75</v>
      </c>
      <c r="AN170" s="3" t="s">
        <v>100</v>
      </c>
      <c r="AO170" s="3" t="s">
        <v>100</v>
      </c>
      <c r="AP170" s="3" t="s">
        <v>100</v>
      </c>
      <c r="AS170" s="3" t="s">
        <v>1093</v>
      </c>
      <c r="AT170" s="3" t="s">
        <v>1094</v>
      </c>
      <c r="AV170" s="3" t="s">
        <v>133</v>
      </c>
      <c r="AW170" s="3" t="s">
        <v>102</v>
      </c>
      <c r="AX170" s="3" t="s">
        <v>48</v>
      </c>
    </row>
    <row r="171" spans="1:50" s="3" customFormat="1" x14ac:dyDescent="0.35">
      <c r="A171" s="3" t="s">
        <v>3006</v>
      </c>
      <c r="B171" s="3" t="s">
        <v>3007</v>
      </c>
      <c r="C171" s="3" t="s">
        <v>3008</v>
      </c>
      <c r="D171" s="3" t="s">
        <v>120</v>
      </c>
      <c r="E171" s="3">
        <v>3202358504</v>
      </c>
      <c r="F171" s="3" t="s">
        <v>3009</v>
      </c>
      <c r="G171" s="4">
        <v>44137.518506944441</v>
      </c>
      <c r="H171" s="3" t="s">
        <v>61</v>
      </c>
      <c r="I171" s="3" t="s">
        <v>83</v>
      </c>
      <c r="K171" s="3" t="s">
        <v>3010</v>
      </c>
      <c r="M171" s="3" t="s">
        <v>226</v>
      </c>
      <c r="O171" s="3" t="s">
        <v>37</v>
      </c>
      <c r="P171" s="3" t="s">
        <v>3011</v>
      </c>
      <c r="Q171" s="3" t="s">
        <v>124</v>
      </c>
      <c r="S171" s="3" t="s">
        <v>155</v>
      </c>
      <c r="U171" s="3" t="s">
        <v>804</v>
      </c>
      <c r="W171" s="3" t="s">
        <v>504</v>
      </c>
      <c r="AB171" s="3" t="s">
        <v>61</v>
      </c>
      <c r="AD171" s="3" t="s">
        <v>176</v>
      </c>
      <c r="AG171" s="3" t="s">
        <v>195</v>
      </c>
      <c r="AI171" s="3" t="s">
        <v>76</v>
      </c>
      <c r="AJ171" s="3" t="s">
        <v>75</v>
      </c>
      <c r="AK171" s="3" t="s">
        <v>75</v>
      </c>
      <c r="AL171" s="3" t="s">
        <v>75</v>
      </c>
      <c r="AM171" s="3" t="s">
        <v>100</v>
      </c>
      <c r="AN171" s="3" t="s">
        <v>100</v>
      </c>
      <c r="AO171" s="3" t="s">
        <v>100</v>
      </c>
      <c r="AP171" s="3" t="s">
        <v>75</v>
      </c>
      <c r="AX171" s="3" t="s">
        <v>61</v>
      </c>
    </row>
    <row r="172" spans="1:50" s="3" customFormat="1" x14ac:dyDescent="0.35">
      <c r="A172" s="3" t="s">
        <v>2155</v>
      </c>
      <c r="B172" s="3" t="s">
        <v>2156</v>
      </c>
      <c r="C172" s="3" t="s">
        <v>2157</v>
      </c>
      <c r="D172" s="3" t="s">
        <v>2158</v>
      </c>
      <c r="F172" s="3" t="s">
        <v>2159</v>
      </c>
      <c r="G172" s="4">
        <v>44138.518229166664</v>
      </c>
      <c r="H172" s="3" t="s">
        <v>61</v>
      </c>
      <c r="I172" s="3" t="s">
        <v>83</v>
      </c>
      <c r="K172" s="3" t="s">
        <v>389</v>
      </c>
      <c r="M172" s="3" t="s">
        <v>226</v>
      </c>
      <c r="O172" s="3" t="s">
        <v>37</v>
      </c>
      <c r="P172" s="3" t="s">
        <v>2160</v>
      </c>
      <c r="Q172" s="3" t="s">
        <v>273</v>
      </c>
      <c r="S172" s="3" t="s">
        <v>463</v>
      </c>
      <c r="T172" s="3" t="s">
        <v>2161</v>
      </c>
      <c r="U172" s="3" t="s">
        <v>2162</v>
      </c>
      <c r="AG172" s="3" t="s">
        <v>146</v>
      </c>
      <c r="AH172" s="3" t="s">
        <v>2163</v>
      </c>
      <c r="AS172" s="3" t="s">
        <v>2164</v>
      </c>
      <c r="AT172" s="3" t="s">
        <v>2165</v>
      </c>
      <c r="AV172" s="3" t="s">
        <v>963</v>
      </c>
      <c r="AW172" s="3" t="s">
        <v>234</v>
      </c>
      <c r="AX172" s="3" t="s">
        <v>61</v>
      </c>
    </row>
    <row r="173" spans="1:50" s="3" customFormat="1" x14ac:dyDescent="0.35">
      <c r="A173" s="3" t="s">
        <v>2318</v>
      </c>
      <c r="B173" s="3" t="s">
        <v>2319</v>
      </c>
      <c r="C173" s="3" t="s">
        <v>2320</v>
      </c>
      <c r="D173" s="3" t="s">
        <v>2321</v>
      </c>
      <c r="E173" s="3">
        <v>6513617243</v>
      </c>
      <c r="F173" s="3" t="s">
        <v>2322</v>
      </c>
      <c r="G173" s="4">
        <v>44138.397685185184</v>
      </c>
      <c r="H173" s="3" t="s">
        <v>48</v>
      </c>
      <c r="I173" s="3" t="s">
        <v>83</v>
      </c>
      <c r="M173" s="3" t="s">
        <v>226</v>
      </c>
      <c r="O173" s="3" t="s">
        <v>1714</v>
      </c>
      <c r="Q173" s="3" t="s">
        <v>52</v>
      </c>
      <c r="S173" s="3" t="s">
        <v>112</v>
      </c>
      <c r="U173" s="3" t="s">
        <v>2323</v>
      </c>
      <c r="W173" s="3" t="s">
        <v>504</v>
      </c>
      <c r="AB173" s="3" t="s">
        <v>61</v>
      </c>
      <c r="AD173" s="3" t="s">
        <v>176</v>
      </c>
      <c r="AG173" s="3" t="s">
        <v>146</v>
      </c>
      <c r="AI173" s="3" t="s">
        <v>100</v>
      </c>
      <c r="AJ173" s="3" t="s">
        <v>100</v>
      </c>
      <c r="AK173" s="3" t="s">
        <v>75</v>
      </c>
      <c r="AL173" s="3" t="s">
        <v>75</v>
      </c>
      <c r="AM173" s="3" t="s">
        <v>75</v>
      </c>
      <c r="AO173" s="3" t="s">
        <v>101</v>
      </c>
      <c r="AP173" s="3" t="s">
        <v>76</v>
      </c>
      <c r="AS173" s="3" t="s">
        <v>2324</v>
      </c>
      <c r="AT173" s="3" t="s">
        <v>2325</v>
      </c>
    </row>
    <row r="174" spans="1:50" s="3" customFormat="1" x14ac:dyDescent="0.35">
      <c r="A174" s="3" t="s">
        <v>995</v>
      </c>
      <c r="B174" s="3" t="s">
        <v>996</v>
      </c>
      <c r="C174" s="3" t="s">
        <v>997</v>
      </c>
      <c r="D174" s="3" t="s">
        <v>998</v>
      </c>
      <c r="E174" s="3" t="s">
        <v>999</v>
      </c>
      <c r="F174" s="3" t="s">
        <v>1000</v>
      </c>
      <c r="G174" s="4">
        <v>44144.641400462962</v>
      </c>
      <c r="H174" s="3" t="s">
        <v>61</v>
      </c>
      <c r="I174" s="3" t="s">
        <v>83</v>
      </c>
      <c r="M174" s="3" t="s">
        <v>226</v>
      </c>
      <c r="O174" s="3" t="s">
        <v>1001</v>
      </c>
      <c r="Q174" s="3" t="s">
        <v>124</v>
      </c>
      <c r="S174" s="3" t="s">
        <v>1002</v>
      </c>
      <c r="T174" s="3" t="s">
        <v>1003</v>
      </c>
      <c r="U174" s="3" t="s">
        <v>1004</v>
      </c>
      <c r="W174" s="3" t="s">
        <v>543</v>
      </c>
      <c r="AA174" s="3" t="s">
        <v>1005</v>
      </c>
      <c r="AB174" s="3" t="s">
        <v>61</v>
      </c>
      <c r="AD174" s="3" t="s">
        <v>465</v>
      </c>
      <c r="AF174" s="3" t="s">
        <v>1006</v>
      </c>
      <c r="AG174" s="3" t="s">
        <v>73</v>
      </c>
      <c r="AH174" s="3" t="s">
        <v>1007</v>
      </c>
      <c r="AI174" s="3" t="s">
        <v>100</v>
      </c>
      <c r="AJ174" s="3" t="s">
        <v>100</v>
      </c>
      <c r="AK174" s="3" t="s">
        <v>100</v>
      </c>
      <c r="AL174" s="3" t="s">
        <v>100</v>
      </c>
      <c r="AM174" s="3" t="s">
        <v>75</v>
      </c>
      <c r="AN174" s="3" t="s">
        <v>100</v>
      </c>
      <c r="AO174" s="3" t="s">
        <v>100</v>
      </c>
      <c r="AS174" s="3" t="s">
        <v>1008</v>
      </c>
      <c r="AT174" s="3" t="s">
        <v>1009</v>
      </c>
      <c r="AW174" s="3" t="s">
        <v>102</v>
      </c>
    </row>
    <row r="175" spans="1:50" s="3" customFormat="1" x14ac:dyDescent="0.35">
      <c r="A175" s="3" t="s">
        <v>995</v>
      </c>
      <c r="B175" s="3" t="s">
        <v>1287</v>
      </c>
      <c r="C175" s="3" t="s">
        <v>1288</v>
      </c>
      <c r="D175" s="3" t="s">
        <v>1289</v>
      </c>
      <c r="E175" s="3" t="s">
        <v>1290</v>
      </c>
      <c r="F175" s="3" t="s">
        <v>1291</v>
      </c>
      <c r="G175" s="4">
        <v>44144.523680555554</v>
      </c>
      <c r="H175" s="3" t="s">
        <v>61</v>
      </c>
      <c r="I175" s="3" t="s">
        <v>83</v>
      </c>
      <c r="K175" s="3" t="s">
        <v>112</v>
      </c>
      <c r="M175" s="3" t="s">
        <v>226</v>
      </c>
      <c r="O175" s="3" t="s">
        <v>1292</v>
      </c>
      <c r="P175" s="3" t="s">
        <v>1293</v>
      </c>
      <c r="Q175" s="3" t="s">
        <v>1294</v>
      </c>
      <c r="R175" s="3" t="s">
        <v>1295</v>
      </c>
      <c r="S175" s="3" t="s">
        <v>1296</v>
      </c>
      <c r="T175" s="3" t="s">
        <v>1297</v>
      </c>
      <c r="U175" s="3" t="s">
        <v>1298</v>
      </c>
      <c r="W175" s="3" t="s">
        <v>543</v>
      </c>
      <c r="AA175" s="3" t="s">
        <v>1299</v>
      </c>
      <c r="AB175" s="3" t="s">
        <v>61</v>
      </c>
      <c r="AD175" s="3" t="s">
        <v>176</v>
      </c>
      <c r="AF175" s="3" t="s">
        <v>1300</v>
      </c>
      <c r="AG175" s="3" t="s">
        <v>195</v>
      </c>
      <c r="AH175" s="3" t="s">
        <v>1301</v>
      </c>
      <c r="AI175" s="3" t="s">
        <v>100</v>
      </c>
      <c r="AJ175" s="3" t="s">
        <v>100</v>
      </c>
      <c r="AK175" s="3" t="s">
        <v>100</v>
      </c>
      <c r="AL175" s="3" t="s">
        <v>76</v>
      </c>
      <c r="AN175" s="3" t="s">
        <v>75</v>
      </c>
      <c r="AO175" s="3" t="s">
        <v>100</v>
      </c>
      <c r="AP175" s="3" t="s">
        <v>75</v>
      </c>
      <c r="AQ175" s="3" t="s">
        <v>100</v>
      </c>
      <c r="AR175" s="3" t="s">
        <v>1302</v>
      </c>
      <c r="AS175" s="3" t="s">
        <v>1303</v>
      </c>
      <c r="AT175" s="3" t="s">
        <v>1304</v>
      </c>
      <c r="AU175" s="3" t="s">
        <v>1305</v>
      </c>
      <c r="AV175" s="3" t="s">
        <v>291</v>
      </c>
      <c r="AW175" s="3" t="s">
        <v>234</v>
      </c>
      <c r="AX175" s="3" t="s">
        <v>48</v>
      </c>
    </row>
    <row r="176" spans="1:50" s="3" customFormat="1" x14ac:dyDescent="0.35">
      <c r="A176" s="3" t="s">
        <v>1367</v>
      </c>
      <c r="B176" s="3" t="s">
        <v>1252</v>
      </c>
      <c r="C176" s="3" t="s">
        <v>1368</v>
      </c>
      <c r="E176" s="3" t="s">
        <v>1369</v>
      </c>
      <c r="F176" s="3" t="s">
        <v>1370</v>
      </c>
      <c r="G176" s="4">
        <v>44144.516608796293</v>
      </c>
      <c r="H176" s="3" t="s">
        <v>61</v>
      </c>
      <c r="I176" s="3" t="s">
        <v>83</v>
      </c>
      <c r="K176" s="3" t="s">
        <v>271</v>
      </c>
      <c r="M176" s="3" t="s">
        <v>85</v>
      </c>
      <c r="O176" s="3" t="s">
        <v>187</v>
      </c>
      <c r="Q176" s="3" t="s">
        <v>273</v>
      </c>
      <c r="S176" s="3" t="s">
        <v>1371</v>
      </c>
      <c r="U176" s="3" t="s">
        <v>695</v>
      </c>
      <c r="W176" s="3" t="s">
        <v>68</v>
      </c>
      <c r="AA176" s="3" t="s">
        <v>1372</v>
      </c>
      <c r="AB176" s="3" t="s">
        <v>61</v>
      </c>
      <c r="AD176" s="3" t="s">
        <v>99</v>
      </c>
      <c r="AG176" s="3" t="s">
        <v>146</v>
      </c>
      <c r="AI176" s="3" t="s">
        <v>75</v>
      </c>
      <c r="AJ176" s="3" t="s">
        <v>75</v>
      </c>
      <c r="AK176" s="3" t="s">
        <v>75</v>
      </c>
      <c r="AL176" s="3" t="s">
        <v>76</v>
      </c>
      <c r="AM176" s="3" t="s">
        <v>76</v>
      </c>
      <c r="AN176" s="3" t="s">
        <v>75</v>
      </c>
      <c r="AO176" s="3" t="s">
        <v>75</v>
      </c>
      <c r="AP176" s="3" t="s">
        <v>76</v>
      </c>
      <c r="AX176" s="3" t="s">
        <v>61</v>
      </c>
    </row>
    <row r="177" spans="1:50" s="3" customFormat="1" x14ac:dyDescent="0.35">
      <c r="A177" s="3" t="s">
        <v>312</v>
      </c>
      <c r="B177" s="3" t="s">
        <v>313</v>
      </c>
      <c r="C177" s="3" t="s">
        <v>314</v>
      </c>
      <c r="E177" s="3">
        <v>6122428868</v>
      </c>
      <c r="F177" s="3" t="s">
        <v>315</v>
      </c>
      <c r="G177" s="4">
        <v>44151.611840277779</v>
      </c>
      <c r="H177" s="3" t="s">
        <v>61</v>
      </c>
      <c r="I177" s="3" t="s">
        <v>83</v>
      </c>
      <c r="K177" s="3" t="s">
        <v>316</v>
      </c>
      <c r="M177" s="3" t="s">
        <v>50</v>
      </c>
      <c r="O177" s="3" t="s">
        <v>317</v>
      </c>
      <c r="Q177" s="3" t="s">
        <v>52</v>
      </c>
      <c r="S177" s="3" t="s">
        <v>318</v>
      </c>
      <c r="T177" s="3" t="s">
        <v>319</v>
      </c>
      <c r="U177" s="3" t="s">
        <v>213</v>
      </c>
      <c r="V177" s="3" t="s">
        <v>320</v>
      </c>
      <c r="W177" s="3" t="s">
        <v>55</v>
      </c>
      <c r="X177" s="3">
        <v>100</v>
      </c>
      <c r="Y177" s="3">
        <v>300</v>
      </c>
      <c r="Z177" s="3">
        <v>5000</v>
      </c>
      <c r="AA177" s="3" t="s">
        <v>321</v>
      </c>
      <c r="AB177" s="3" t="s">
        <v>61</v>
      </c>
      <c r="AD177" s="3" t="s">
        <v>193</v>
      </c>
      <c r="AF177" s="3" t="s">
        <v>322</v>
      </c>
      <c r="AG177" s="3" t="s">
        <v>146</v>
      </c>
      <c r="AI177" s="3" t="s">
        <v>100</v>
      </c>
      <c r="AJ177" s="3" t="s">
        <v>100</v>
      </c>
      <c r="AK177" s="3" t="s">
        <v>75</v>
      </c>
      <c r="AL177" s="3" t="s">
        <v>75</v>
      </c>
      <c r="AM177" s="3" t="s">
        <v>75</v>
      </c>
      <c r="AN177" s="3" t="s">
        <v>100</v>
      </c>
      <c r="AO177" s="3" t="s">
        <v>100</v>
      </c>
      <c r="AP177" s="3" t="s">
        <v>100</v>
      </c>
      <c r="AS177" s="3" t="s">
        <v>323</v>
      </c>
      <c r="AT177" s="3" t="s">
        <v>324</v>
      </c>
      <c r="AV177" s="3" t="s">
        <v>164</v>
      </c>
      <c r="AW177" s="3" t="s">
        <v>165</v>
      </c>
      <c r="AX177" s="3" t="s">
        <v>61</v>
      </c>
    </row>
    <row r="178" spans="1:50" s="3" customFormat="1" x14ac:dyDescent="0.35">
      <c r="A178" s="3" t="s">
        <v>1382</v>
      </c>
      <c r="B178" s="3" t="s">
        <v>253</v>
      </c>
      <c r="C178" s="3" t="s">
        <v>1383</v>
      </c>
      <c r="D178" s="3" t="s">
        <v>1384</v>
      </c>
      <c r="E178" s="3">
        <v>6126960867</v>
      </c>
      <c r="F178" s="3" t="s">
        <v>1385</v>
      </c>
      <c r="G178" s="4">
        <v>44144.513738425929</v>
      </c>
      <c r="H178" s="3" t="s">
        <v>61</v>
      </c>
      <c r="I178" s="3" t="s">
        <v>83</v>
      </c>
      <c r="K178" s="3" t="s">
        <v>112</v>
      </c>
      <c r="M178" s="3" t="s">
        <v>85</v>
      </c>
      <c r="O178" s="3" t="s">
        <v>187</v>
      </c>
      <c r="Q178" s="3" t="s">
        <v>52</v>
      </c>
      <c r="S178" s="3" t="s">
        <v>142</v>
      </c>
      <c r="U178" s="3" t="s">
        <v>288</v>
      </c>
      <c r="AG178" s="3" t="s">
        <v>195</v>
      </c>
      <c r="AH178" s="3" t="s">
        <v>1386</v>
      </c>
      <c r="AS178" s="3" t="s">
        <v>1387</v>
      </c>
      <c r="AT178" s="3" t="s">
        <v>1388</v>
      </c>
      <c r="AV178" s="3" t="s">
        <v>397</v>
      </c>
      <c r="AW178" s="3" t="s">
        <v>234</v>
      </c>
      <c r="AX178" s="3" t="s">
        <v>61</v>
      </c>
    </row>
    <row r="179" spans="1:50" s="3" customFormat="1" x14ac:dyDescent="0.35">
      <c r="A179" s="3" t="s">
        <v>882</v>
      </c>
      <c r="B179" s="3" t="s">
        <v>883</v>
      </c>
      <c r="C179" s="3" t="s">
        <v>884</v>
      </c>
      <c r="D179" s="3" t="s">
        <v>885</v>
      </c>
      <c r="F179" s="3" t="s">
        <v>886</v>
      </c>
      <c r="G179" s="4">
        <v>44144.715486111112</v>
      </c>
      <c r="H179" s="3" t="s">
        <v>61</v>
      </c>
      <c r="I179" s="3" t="s">
        <v>83</v>
      </c>
      <c r="K179" s="3" t="s">
        <v>389</v>
      </c>
      <c r="M179" s="3" t="s">
        <v>404</v>
      </c>
      <c r="O179" s="3" t="s">
        <v>887</v>
      </c>
      <c r="Q179" s="3" t="s">
        <v>273</v>
      </c>
      <c r="S179" s="3" t="s">
        <v>142</v>
      </c>
      <c r="U179" s="3" t="s">
        <v>275</v>
      </c>
      <c r="AB179" s="3" t="s">
        <v>48</v>
      </c>
      <c r="AC179" s="3" t="s">
        <v>888</v>
      </c>
      <c r="AD179" s="3" t="s">
        <v>99</v>
      </c>
      <c r="AE179" s="3" t="s">
        <v>99</v>
      </c>
      <c r="AG179" s="3" t="s">
        <v>195</v>
      </c>
      <c r="AI179" s="3" t="s">
        <v>75</v>
      </c>
      <c r="AJ179" s="3" t="s">
        <v>75</v>
      </c>
      <c r="AK179" s="3" t="s">
        <v>75</v>
      </c>
      <c r="AL179" s="3" t="s">
        <v>75</v>
      </c>
      <c r="AM179" s="3" t="s">
        <v>75</v>
      </c>
      <c r="AN179" s="3" t="s">
        <v>75</v>
      </c>
      <c r="AO179" s="3" t="s">
        <v>75</v>
      </c>
      <c r="AP179" s="3" t="s">
        <v>76</v>
      </c>
      <c r="AS179" s="3" t="s">
        <v>889</v>
      </c>
      <c r="AU179" s="3" t="s">
        <v>890</v>
      </c>
      <c r="AX179" s="3" t="s">
        <v>48</v>
      </c>
    </row>
    <row r="180" spans="1:50" s="3" customFormat="1" x14ac:dyDescent="0.35">
      <c r="A180" s="3" t="s">
        <v>2858</v>
      </c>
      <c r="B180" s="3" t="s">
        <v>2859</v>
      </c>
      <c r="C180" s="3" t="s">
        <v>2860</v>
      </c>
      <c r="D180" s="3" t="s">
        <v>2861</v>
      </c>
      <c r="E180" s="3">
        <v>8126061506</v>
      </c>
      <c r="F180" s="3" t="s">
        <v>2862</v>
      </c>
      <c r="G180" s="4">
        <v>44137.564317129632</v>
      </c>
      <c r="H180" s="3" t="s">
        <v>48</v>
      </c>
      <c r="I180" s="3" t="s">
        <v>2863</v>
      </c>
      <c r="M180" s="3" t="s">
        <v>109</v>
      </c>
      <c r="O180" s="3" t="s">
        <v>1607</v>
      </c>
      <c r="Q180" s="3" t="s">
        <v>87</v>
      </c>
      <c r="S180" s="3" t="s">
        <v>1772</v>
      </c>
      <c r="T180" s="3" t="s">
        <v>2864</v>
      </c>
      <c r="U180" s="3" t="s">
        <v>706</v>
      </c>
      <c r="W180" s="3" t="s">
        <v>2865</v>
      </c>
      <c r="AA180" s="3" t="s">
        <v>2866</v>
      </c>
      <c r="AB180" s="3" t="s">
        <v>48</v>
      </c>
      <c r="AD180" s="3" t="s">
        <v>193</v>
      </c>
      <c r="AE180" s="3" t="s">
        <v>193</v>
      </c>
      <c r="AG180" s="3" t="s">
        <v>146</v>
      </c>
      <c r="AI180" s="3" t="s">
        <v>100</v>
      </c>
      <c r="AJ180" s="3" t="s">
        <v>100</v>
      </c>
      <c r="AK180" s="3" t="s">
        <v>75</v>
      </c>
      <c r="AL180" s="3" t="s">
        <v>75</v>
      </c>
      <c r="AM180" s="3" t="s">
        <v>75</v>
      </c>
      <c r="AN180" s="3" t="s">
        <v>76</v>
      </c>
      <c r="AO180" s="3" t="s">
        <v>75</v>
      </c>
      <c r="AP180" s="3" t="s">
        <v>75</v>
      </c>
      <c r="AT180" s="3" t="s">
        <v>2867</v>
      </c>
      <c r="AW180" s="3" t="s">
        <v>134</v>
      </c>
    </row>
    <row r="181" spans="1:50" s="3" customFormat="1" x14ac:dyDescent="0.35">
      <c r="A181" s="3" t="s">
        <v>235</v>
      </c>
      <c r="B181" s="3" t="s">
        <v>236</v>
      </c>
      <c r="C181" s="3" t="s">
        <v>237</v>
      </c>
      <c r="D181" s="3" t="s">
        <v>238</v>
      </c>
      <c r="E181" s="3">
        <v>8313923565</v>
      </c>
      <c r="F181" s="3" t="s">
        <v>239</v>
      </c>
      <c r="G181" s="4">
        <v>44152.885358796295</v>
      </c>
      <c r="H181" s="3" t="s">
        <v>48</v>
      </c>
      <c r="I181" s="3" t="s">
        <v>240</v>
      </c>
      <c r="M181" s="3" t="s">
        <v>85</v>
      </c>
      <c r="O181" s="3" t="s">
        <v>241</v>
      </c>
      <c r="Q181" s="3" t="s">
        <v>52</v>
      </c>
      <c r="S181" s="3" t="s">
        <v>242</v>
      </c>
      <c r="T181" s="3" t="s">
        <v>243</v>
      </c>
      <c r="U181" s="3" t="s">
        <v>244</v>
      </c>
      <c r="W181" s="3" t="s">
        <v>245</v>
      </c>
      <c r="Y181" s="3">
        <v>74</v>
      </c>
      <c r="Z181" s="3">
        <v>30</v>
      </c>
      <c r="AA181" s="3" t="s">
        <v>246</v>
      </c>
      <c r="AB181" s="3" t="s">
        <v>61</v>
      </c>
      <c r="AD181" s="3" t="s">
        <v>99</v>
      </c>
      <c r="AF181" s="3" t="s">
        <v>247</v>
      </c>
      <c r="AG181" s="3" t="s">
        <v>146</v>
      </c>
      <c r="AH181" s="3" t="s">
        <v>248</v>
      </c>
      <c r="AI181" s="3" t="s">
        <v>75</v>
      </c>
      <c r="AJ181" s="3" t="s">
        <v>100</v>
      </c>
      <c r="AK181" s="3" t="s">
        <v>75</v>
      </c>
      <c r="AL181" s="3" t="s">
        <v>75</v>
      </c>
      <c r="AM181" s="3" t="s">
        <v>101</v>
      </c>
      <c r="AN181" s="3" t="s">
        <v>75</v>
      </c>
      <c r="AO181" s="3" t="s">
        <v>75</v>
      </c>
      <c r="AP181" s="3" t="s">
        <v>76</v>
      </c>
      <c r="AS181" s="3" t="s">
        <v>249</v>
      </c>
      <c r="AT181" s="3" t="s">
        <v>250</v>
      </c>
      <c r="AU181" s="3" t="s">
        <v>251</v>
      </c>
      <c r="AW181" s="3" t="s">
        <v>165</v>
      </c>
    </row>
    <row r="182" spans="1:50" s="3" customFormat="1" x14ac:dyDescent="0.35">
      <c r="A182" s="3" t="s">
        <v>1178</v>
      </c>
      <c r="B182" s="3" t="s">
        <v>1179</v>
      </c>
      <c r="C182" s="3" t="s">
        <v>1180</v>
      </c>
      <c r="D182" s="3" t="s">
        <v>1181</v>
      </c>
      <c r="E182" s="3">
        <v>7632722017</v>
      </c>
      <c r="F182" s="3" t="s">
        <v>1182</v>
      </c>
      <c r="G182" s="4">
        <v>44144.539710648147</v>
      </c>
      <c r="H182" s="3" t="s">
        <v>61</v>
      </c>
      <c r="I182" s="3" t="s">
        <v>83</v>
      </c>
      <c r="K182" s="3" t="s">
        <v>1183</v>
      </c>
      <c r="M182" s="3" t="s">
        <v>85</v>
      </c>
      <c r="O182" s="3" t="s">
        <v>1184</v>
      </c>
      <c r="Q182" s="3" t="s">
        <v>87</v>
      </c>
      <c r="S182" s="3" t="s">
        <v>155</v>
      </c>
      <c r="U182" s="3" t="s">
        <v>1185</v>
      </c>
      <c r="W182" s="3" t="s">
        <v>713</v>
      </c>
      <c r="X182" s="3">
        <v>150</v>
      </c>
      <c r="Y182" s="3">
        <v>4200</v>
      </c>
      <c r="AA182" s="3" t="s">
        <v>1186</v>
      </c>
      <c r="AB182" s="3" t="s">
        <v>61</v>
      </c>
      <c r="AD182" s="3" t="s">
        <v>72</v>
      </c>
      <c r="AF182" s="3" t="s">
        <v>1187</v>
      </c>
      <c r="AG182" s="3" t="s">
        <v>146</v>
      </c>
      <c r="AH182" s="3" t="s">
        <v>1188</v>
      </c>
      <c r="AI182" s="3" t="s">
        <v>76</v>
      </c>
      <c r="AJ182" s="3" t="s">
        <v>75</v>
      </c>
      <c r="AK182" s="3" t="s">
        <v>76</v>
      </c>
      <c r="AL182" s="3" t="s">
        <v>75</v>
      </c>
      <c r="AM182" s="3" t="s">
        <v>75</v>
      </c>
      <c r="AN182" s="3" t="s">
        <v>75</v>
      </c>
      <c r="AO182" s="3" t="s">
        <v>75</v>
      </c>
      <c r="AP182" s="3" t="s">
        <v>76</v>
      </c>
      <c r="AS182" s="3" t="s">
        <v>1189</v>
      </c>
      <c r="AT182" s="3" t="s">
        <v>1190</v>
      </c>
      <c r="AX182" s="3" t="s">
        <v>61</v>
      </c>
    </row>
    <row r="183" spans="1:50" s="3" customFormat="1" x14ac:dyDescent="0.35">
      <c r="A183" s="3" t="s">
        <v>2493</v>
      </c>
      <c r="B183" s="3" t="s">
        <v>2494</v>
      </c>
      <c r="C183" s="3" t="s">
        <v>2495</v>
      </c>
      <c r="E183" s="3">
        <v>2184854424</v>
      </c>
      <c r="F183" s="3" t="s">
        <v>2496</v>
      </c>
      <c r="G183" s="4">
        <v>44137.672997685186</v>
      </c>
      <c r="H183" s="3" t="s">
        <v>61</v>
      </c>
      <c r="I183" s="3" t="s">
        <v>83</v>
      </c>
      <c r="K183" s="3" t="s">
        <v>2497</v>
      </c>
      <c r="M183" s="3" t="s">
        <v>109</v>
      </c>
      <c r="O183" s="3" t="s">
        <v>583</v>
      </c>
      <c r="P183" s="3" t="s">
        <v>2498</v>
      </c>
      <c r="Q183" s="3" t="s">
        <v>64</v>
      </c>
      <c r="S183" s="3" t="s">
        <v>2499</v>
      </c>
      <c r="U183" s="3" t="s">
        <v>2195</v>
      </c>
      <c r="W183" s="3" t="s">
        <v>18</v>
      </c>
      <c r="AA183" s="3" t="s">
        <v>2500</v>
      </c>
      <c r="AB183" s="3" t="s">
        <v>61</v>
      </c>
      <c r="AD183" s="3" t="s">
        <v>193</v>
      </c>
      <c r="AF183" s="3" t="s">
        <v>2501</v>
      </c>
      <c r="AG183" s="3" t="s">
        <v>146</v>
      </c>
      <c r="AI183" s="3" t="s">
        <v>75</v>
      </c>
      <c r="AJ183" s="3" t="s">
        <v>100</v>
      </c>
      <c r="AK183" s="3" t="s">
        <v>75</v>
      </c>
      <c r="AL183" s="3" t="s">
        <v>101</v>
      </c>
      <c r="AM183" s="3" t="s">
        <v>75</v>
      </c>
      <c r="AN183" s="3" t="s">
        <v>100</v>
      </c>
      <c r="AO183" s="3" t="s">
        <v>75</v>
      </c>
      <c r="AP183" s="3" t="s">
        <v>75</v>
      </c>
      <c r="AS183" s="3" t="s">
        <v>2502</v>
      </c>
      <c r="AT183" s="3" t="s">
        <v>2503</v>
      </c>
      <c r="AX183" s="3" t="s">
        <v>61</v>
      </c>
    </row>
    <row r="184" spans="1:50" s="3" customFormat="1" x14ac:dyDescent="0.35">
      <c r="A184" s="3" t="s">
        <v>2985</v>
      </c>
      <c r="B184" s="3" t="s">
        <v>2426</v>
      </c>
      <c r="C184" s="3" t="s">
        <v>2986</v>
      </c>
      <c r="D184" s="3" t="s">
        <v>2987</v>
      </c>
      <c r="F184" s="3" t="s">
        <v>2988</v>
      </c>
      <c r="G184" s="4">
        <v>44137.523125</v>
      </c>
      <c r="H184" s="3" t="s">
        <v>61</v>
      </c>
      <c r="I184" s="3" t="s">
        <v>83</v>
      </c>
      <c r="K184" s="3" t="s">
        <v>271</v>
      </c>
      <c r="M184" s="3" t="s">
        <v>50</v>
      </c>
      <c r="O184" s="3" t="s">
        <v>330</v>
      </c>
      <c r="Q184" s="3" t="s">
        <v>273</v>
      </c>
      <c r="S184" s="3" t="s">
        <v>2171</v>
      </c>
      <c r="U184" s="3" t="s">
        <v>1004</v>
      </c>
      <c r="W184" s="3" t="s">
        <v>215</v>
      </c>
      <c r="X184" s="3">
        <v>6</v>
      </c>
      <c r="Y184" s="3">
        <v>21</v>
      </c>
      <c r="Z184" s="3">
        <v>17</v>
      </c>
      <c r="AA184" s="3" t="s">
        <v>2989</v>
      </c>
      <c r="AB184" s="3" t="s">
        <v>48</v>
      </c>
      <c r="AC184" s="3" t="s">
        <v>2990</v>
      </c>
      <c r="AD184" s="3" t="s">
        <v>72</v>
      </c>
      <c r="AE184" s="3" t="s">
        <v>193</v>
      </c>
      <c r="AF184" s="3" t="s">
        <v>2991</v>
      </c>
      <c r="AG184" s="3" t="s">
        <v>195</v>
      </c>
      <c r="AH184" s="3" t="s">
        <v>2992</v>
      </c>
      <c r="AI184" s="3" t="s">
        <v>75</v>
      </c>
      <c r="AJ184" s="3" t="s">
        <v>100</v>
      </c>
      <c r="AK184" s="3" t="s">
        <v>75</v>
      </c>
      <c r="AL184" s="3" t="s">
        <v>76</v>
      </c>
      <c r="AM184" s="3" t="s">
        <v>76</v>
      </c>
      <c r="AN184" s="3" t="s">
        <v>76</v>
      </c>
      <c r="AO184" s="3" t="s">
        <v>75</v>
      </c>
      <c r="AP184" s="3" t="s">
        <v>75</v>
      </c>
      <c r="AS184" s="3" t="s">
        <v>2993</v>
      </c>
      <c r="AT184" s="3" t="s">
        <v>2994</v>
      </c>
      <c r="AV184" s="3" t="s">
        <v>2995</v>
      </c>
      <c r="AW184" s="3" t="s">
        <v>102</v>
      </c>
      <c r="AX184" s="3" t="s">
        <v>48</v>
      </c>
    </row>
    <row r="185" spans="1:50" s="3" customFormat="1" x14ac:dyDescent="0.35">
      <c r="A185" s="3" t="s">
        <v>2699</v>
      </c>
      <c r="B185" s="3" t="s">
        <v>2700</v>
      </c>
      <c r="C185" s="3" t="s">
        <v>2701</v>
      </c>
      <c r="D185" s="3" t="s">
        <v>2702</v>
      </c>
      <c r="E185" s="3">
        <v>2077644776</v>
      </c>
      <c r="F185" s="3" t="s">
        <v>2703</v>
      </c>
      <c r="G185" s="4">
        <v>44137.594560185185</v>
      </c>
      <c r="H185" s="3" t="s">
        <v>48</v>
      </c>
      <c r="I185" s="3" t="s">
        <v>1947</v>
      </c>
      <c r="M185" s="3" t="s">
        <v>2704</v>
      </c>
      <c r="O185" s="3" t="s">
        <v>211</v>
      </c>
      <c r="Q185" s="3" t="s">
        <v>64</v>
      </c>
      <c r="S185" s="3" t="s">
        <v>2705</v>
      </c>
      <c r="U185" s="3" t="s">
        <v>54</v>
      </c>
      <c r="W185" s="3" t="s">
        <v>68</v>
      </c>
      <c r="X185" s="3">
        <v>10</v>
      </c>
      <c r="Y185" s="3">
        <v>10</v>
      </c>
      <c r="AA185" s="3" t="s">
        <v>2706</v>
      </c>
      <c r="AB185" s="3" t="s">
        <v>61</v>
      </c>
      <c r="AD185" s="3" t="s">
        <v>72</v>
      </c>
      <c r="AF185" s="3" t="s">
        <v>2707</v>
      </c>
      <c r="AG185" s="3" t="s">
        <v>195</v>
      </c>
      <c r="AI185" s="3" t="s">
        <v>75</v>
      </c>
      <c r="AJ185" s="3" t="s">
        <v>75</v>
      </c>
      <c r="AK185" s="3" t="s">
        <v>75</v>
      </c>
      <c r="AL185" s="3" t="s">
        <v>76</v>
      </c>
      <c r="AM185" s="3" t="s">
        <v>76</v>
      </c>
      <c r="AN185" s="3" t="s">
        <v>75</v>
      </c>
      <c r="AO185" s="3" t="s">
        <v>76</v>
      </c>
      <c r="AP185" s="3" t="s">
        <v>75</v>
      </c>
    </row>
    <row r="186" spans="1:50" s="3" customFormat="1" x14ac:dyDescent="0.35">
      <c r="A186" s="3" t="s">
        <v>1942</v>
      </c>
      <c r="B186" s="3" t="s">
        <v>1943</v>
      </c>
      <c r="C186" s="3" t="s">
        <v>1944</v>
      </c>
      <c r="D186" s="3" t="s">
        <v>1945</v>
      </c>
      <c r="E186" s="3">
        <v>2072884703</v>
      </c>
      <c r="F186" s="3" t="s">
        <v>1946</v>
      </c>
      <c r="G186" s="4">
        <v>44139.447395833333</v>
      </c>
      <c r="H186" s="3" t="s">
        <v>48</v>
      </c>
      <c r="I186" s="3" t="s">
        <v>1947</v>
      </c>
      <c r="M186" s="3" t="s">
        <v>85</v>
      </c>
      <c r="O186" s="3" t="s">
        <v>1948</v>
      </c>
      <c r="Q186" s="3" t="s">
        <v>124</v>
      </c>
      <c r="S186" s="3" t="s">
        <v>463</v>
      </c>
      <c r="T186" s="3" t="s">
        <v>1949</v>
      </c>
      <c r="U186" s="3" t="s">
        <v>695</v>
      </c>
      <c r="W186" s="3" t="s">
        <v>245</v>
      </c>
      <c r="Y186" s="3">
        <v>2</v>
      </c>
      <c r="Z186" s="3">
        <v>10</v>
      </c>
      <c r="AA186" s="3" t="s">
        <v>1950</v>
      </c>
      <c r="AB186" s="3" t="s">
        <v>61</v>
      </c>
      <c r="AD186" s="3" t="s">
        <v>99</v>
      </c>
      <c r="AF186" s="3" t="s">
        <v>1951</v>
      </c>
      <c r="AG186" s="3" t="s">
        <v>195</v>
      </c>
      <c r="AH186" s="3" t="s">
        <v>1952</v>
      </c>
      <c r="AI186" s="3" t="s">
        <v>75</v>
      </c>
      <c r="AJ186" s="3" t="s">
        <v>75</v>
      </c>
      <c r="AK186" s="3" t="s">
        <v>100</v>
      </c>
      <c r="AL186" s="3" t="s">
        <v>101</v>
      </c>
      <c r="AM186" s="3" t="s">
        <v>101</v>
      </c>
      <c r="AN186" s="3" t="s">
        <v>75</v>
      </c>
      <c r="AO186" s="3" t="s">
        <v>76</v>
      </c>
      <c r="AP186" s="3" t="s">
        <v>76</v>
      </c>
      <c r="AR186" s="3" t="s">
        <v>1953</v>
      </c>
      <c r="AS186" s="3" t="s">
        <v>1954</v>
      </c>
      <c r="AT186" s="3" t="s">
        <v>1955</v>
      </c>
      <c r="AU186" s="3" t="s">
        <v>1956</v>
      </c>
      <c r="AW186" s="3" t="s">
        <v>234</v>
      </c>
    </row>
    <row r="187" spans="1:50" s="3" customFormat="1" x14ac:dyDescent="0.35">
      <c r="A187" s="3" t="s">
        <v>3195</v>
      </c>
      <c r="B187" s="3" t="s">
        <v>3081</v>
      </c>
      <c r="C187" s="3" t="s">
        <v>3196</v>
      </c>
      <c r="D187" s="3" t="s">
        <v>223</v>
      </c>
      <c r="E187" s="3">
        <v>5078933196</v>
      </c>
      <c r="F187" s="3" t="s">
        <v>3197</v>
      </c>
      <c r="G187" s="4">
        <v>44137.474560185183</v>
      </c>
      <c r="H187" s="3" t="s">
        <v>61</v>
      </c>
      <c r="I187" s="3" t="s">
        <v>83</v>
      </c>
      <c r="K187" s="3" t="s">
        <v>1207</v>
      </c>
      <c r="M187" s="3" t="s">
        <v>109</v>
      </c>
      <c r="O187" s="3" t="s">
        <v>3198</v>
      </c>
      <c r="Q187" s="3" t="s">
        <v>124</v>
      </c>
      <c r="S187" s="3" t="s">
        <v>155</v>
      </c>
      <c r="T187" s="3" t="s">
        <v>3199</v>
      </c>
      <c r="U187" s="3" t="s">
        <v>2592</v>
      </c>
      <c r="W187" s="3" t="s">
        <v>215</v>
      </c>
      <c r="X187" s="3">
        <v>300</v>
      </c>
      <c r="Y187" s="3">
        <v>25</v>
      </c>
      <c r="Z187" s="3">
        <v>15</v>
      </c>
      <c r="AA187" s="3" t="s">
        <v>3200</v>
      </c>
      <c r="AB187" s="3" t="s">
        <v>61</v>
      </c>
      <c r="AD187" s="3" t="s">
        <v>176</v>
      </c>
      <c r="AG187" s="3" t="s">
        <v>146</v>
      </c>
      <c r="AH187" s="3" t="s">
        <v>3201</v>
      </c>
      <c r="AI187" s="3" t="s">
        <v>75</v>
      </c>
      <c r="AJ187" s="3" t="s">
        <v>75</v>
      </c>
      <c r="AK187" s="3" t="s">
        <v>75</v>
      </c>
      <c r="AL187" s="3" t="s">
        <v>76</v>
      </c>
      <c r="AM187" s="3" t="s">
        <v>76</v>
      </c>
      <c r="AN187" s="3" t="s">
        <v>101</v>
      </c>
      <c r="AO187" s="3" t="s">
        <v>101</v>
      </c>
      <c r="AP187" s="3" t="s">
        <v>75</v>
      </c>
      <c r="AS187" s="3" t="s">
        <v>3202</v>
      </c>
      <c r="AT187" s="3" t="s">
        <v>3203</v>
      </c>
      <c r="AV187" s="3" t="s">
        <v>219</v>
      </c>
      <c r="AW187" s="3" t="s">
        <v>102</v>
      </c>
      <c r="AX187" s="3" t="s">
        <v>61</v>
      </c>
    </row>
    <row r="188" spans="1:50" s="3" customFormat="1" x14ac:dyDescent="0.35">
      <c r="A188" s="3" t="s">
        <v>2405</v>
      </c>
      <c r="B188" s="3" t="s">
        <v>2406</v>
      </c>
      <c r="C188" s="3" t="s">
        <v>2407</v>
      </c>
      <c r="D188" s="3" t="s">
        <v>2408</v>
      </c>
      <c r="E188" s="3">
        <v>9168026290</v>
      </c>
      <c r="F188" s="3" t="s">
        <v>2409</v>
      </c>
      <c r="G188" s="4">
        <v>44137.925173611111</v>
      </c>
      <c r="H188" s="3" t="s">
        <v>48</v>
      </c>
      <c r="I188" s="3" t="s">
        <v>240</v>
      </c>
      <c r="M188" s="3" t="s">
        <v>85</v>
      </c>
      <c r="O188" s="3" t="s">
        <v>2410</v>
      </c>
      <c r="Q188" s="3" t="s">
        <v>87</v>
      </c>
      <c r="S188" s="3" t="s">
        <v>463</v>
      </c>
      <c r="T188" s="3" t="s">
        <v>2411</v>
      </c>
      <c r="U188" s="3" t="s">
        <v>614</v>
      </c>
      <c r="W188" s="3" t="s">
        <v>260</v>
      </c>
      <c r="Y188" s="3">
        <v>200</v>
      </c>
      <c r="Z188" s="3">
        <v>200</v>
      </c>
      <c r="AA188" s="3" t="s">
        <v>2412</v>
      </c>
      <c r="AB188" s="3" t="s">
        <v>61</v>
      </c>
      <c r="AD188" s="3" t="s">
        <v>193</v>
      </c>
      <c r="AF188" s="3" t="s">
        <v>2413</v>
      </c>
      <c r="AG188" s="3" t="s">
        <v>146</v>
      </c>
      <c r="AH188" s="3" t="s">
        <v>2414</v>
      </c>
      <c r="AI188" s="3" t="s">
        <v>100</v>
      </c>
      <c r="AJ188" s="3" t="s">
        <v>100</v>
      </c>
      <c r="AK188" s="3" t="s">
        <v>100</v>
      </c>
      <c r="AL188" s="3" t="s">
        <v>100</v>
      </c>
      <c r="AM188" s="3" t="s">
        <v>101</v>
      </c>
      <c r="AN188" s="3" t="s">
        <v>75</v>
      </c>
      <c r="AO188" s="3" t="s">
        <v>100</v>
      </c>
      <c r="AP188" s="3" t="s">
        <v>100</v>
      </c>
      <c r="AS188" s="3" t="s">
        <v>2415</v>
      </c>
      <c r="AT188" s="3" t="s">
        <v>2416</v>
      </c>
      <c r="AW188" s="3" t="s">
        <v>102</v>
      </c>
    </row>
    <row r="189" spans="1:50" s="3" customFormat="1" x14ac:dyDescent="0.35">
      <c r="A189" s="3" t="s">
        <v>1118</v>
      </c>
      <c r="B189" s="3" t="s">
        <v>1119</v>
      </c>
      <c r="C189" s="3" t="s">
        <v>1120</v>
      </c>
      <c r="D189" s="3" t="s">
        <v>1121</v>
      </c>
      <c r="F189" s="3" t="s">
        <v>1122</v>
      </c>
      <c r="G189" s="4">
        <v>44144.55740740741</v>
      </c>
      <c r="H189" s="3" t="s">
        <v>48</v>
      </c>
      <c r="I189" s="3" t="s">
        <v>83</v>
      </c>
      <c r="K189" s="3" t="s">
        <v>539</v>
      </c>
      <c r="M189" s="3" t="s">
        <v>50</v>
      </c>
      <c r="O189" s="3" t="s">
        <v>1123</v>
      </c>
      <c r="Q189" s="3" t="s">
        <v>273</v>
      </c>
      <c r="S189" s="3" t="s">
        <v>1124</v>
      </c>
      <c r="T189" s="3" t="s">
        <v>1125</v>
      </c>
      <c r="U189" s="3" t="s">
        <v>157</v>
      </c>
      <c r="W189" s="3" t="s">
        <v>713</v>
      </c>
      <c r="X189" s="3">
        <v>30</v>
      </c>
      <c r="Y189" s="3" t="s">
        <v>1126</v>
      </c>
      <c r="AA189" s="3" t="s">
        <v>1127</v>
      </c>
      <c r="AB189" s="3" t="s">
        <v>61</v>
      </c>
      <c r="AD189" s="3" t="s">
        <v>193</v>
      </c>
      <c r="AF189" s="3" t="s">
        <v>369</v>
      </c>
      <c r="AG189" s="3" t="s">
        <v>195</v>
      </c>
      <c r="AH189" s="3" t="s">
        <v>1128</v>
      </c>
      <c r="AI189" s="3" t="s">
        <v>76</v>
      </c>
      <c r="AJ189" s="3" t="s">
        <v>100</v>
      </c>
      <c r="AK189" s="3" t="s">
        <v>100</v>
      </c>
      <c r="AL189" s="3" t="s">
        <v>75</v>
      </c>
      <c r="AM189" s="3" t="s">
        <v>75</v>
      </c>
      <c r="AN189" s="3" t="s">
        <v>100</v>
      </c>
      <c r="AO189" s="3" t="s">
        <v>100</v>
      </c>
      <c r="AP189" s="3" t="s">
        <v>76</v>
      </c>
      <c r="AS189" s="3" t="s">
        <v>1129</v>
      </c>
      <c r="AT189" s="3" t="s">
        <v>1130</v>
      </c>
    </row>
    <row r="190" spans="1:50" s="3" customFormat="1" x14ac:dyDescent="0.35">
      <c r="A190" s="3" t="s">
        <v>2838</v>
      </c>
      <c r="B190" s="3" t="s">
        <v>2839</v>
      </c>
      <c r="C190" s="3" t="s">
        <v>2840</v>
      </c>
      <c r="D190" s="3" t="s">
        <v>120</v>
      </c>
      <c r="E190" s="3">
        <v>5806309055</v>
      </c>
      <c r="F190" s="3" t="s">
        <v>2841</v>
      </c>
      <c r="G190" s="4">
        <v>44137.566168981481</v>
      </c>
      <c r="H190" s="3" t="s">
        <v>48</v>
      </c>
      <c r="I190" s="3" t="s">
        <v>1705</v>
      </c>
      <c r="M190" s="3" t="s">
        <v>50</v>
      </c>
      <c r="O190" s="3" t="s">
        <v>171</v>
      </c>
      <c r="Q190" s="3" t="s">
        <v>111</v>
      </c>
      <c r="S190" s="3" t="s">
        <v>2842</v>
      </c>
      <c r="U190" s="3" t="s">
        <v>748</v>
      </c>
      <c r="W190" s="3" t="s">
        <v>245</v>
      </c>
      <c r="Y190" s="3">
        <v>3</v>
      </c>
      <c r="Z190" s="3">
        <v>5</v>
      </c>
      <c r="AA190" s="3" t="s">
        <v>2843</v>
      </c>
      <c r="AB190" s="3" t="s">
        <v>48</v>
      </c>
      <c r="AC190" s="3" t="s">
        <v>2844</v>
      </c>
      <c r="AD190" s="3" t="s">
        <v>99</v>
      </c>
      <c r="AE190" s="3" t="s">
        <v>99</v>
      </c>
      <c r="AF190" s="3" t="s">
        <v>2845</v>
      </c>
      <c r="AG190" s="3" t="s">
        <v>146</v>
      </c>
      <c r="AI190" s="3" t="s">
        <v>75</v>
      </c>
      <c r="AJ190" s="3" t="s">
        <v>76</v>
      </c>
      <c r="AK190" s="3" t="s">
        <v>75</v>
      </c>
      <c r="AL190" s="3" t="s">
        <v>75</v>
      </c>
      <c r="AM190" s="3" t="s">
        <v>76</v>
      </c>
      <c r="AN190" s="3" t="s">
        <v>101</v>
      </c>
      <c r="AO190" s="3" t="s">
        <v>75</v>
      </c>
      <c r="AP190" s="3" t="s">
        <v>76</v>
      </c>
      <c r="AS190" s="3" t="s">
        <v>2846</v>
      </c>
      <c r="AT190" s="3" t="s">
        <v>2847</v>
      </c>
      <c r="AW190" s="3" t="s">
        <v>234</v>
      </c>
    </row>
    <row r="191" spans="1:50" s="3" customFormat="1" x14ac:dyDescent="0.35">
      <c r="A191" s="3" t="s">
        <v>1398</v>
      </c>
      <c r="B191" s="3" t="s">
        <v>1399</v>
      </c>
      <c r="C191" s="3" t="s">
        <v>1400</v>
      </c>
      <c r="E191" s="3">
        <v>5073455120</v>
      </c>
      <c r="F191" s="3" t="s">
        <v>1401</v>
      </c>
      <c r="G191" s="4">
        <v>44144.510347222225</v>
      </c>
      <c r="H191" s="3" t="s">
        <v>61</v>
      </c>
      <c r="I191" s="3" t="s">
        <v>83</v>
      </c>
      <c r="K191" s="3" t="s">
        <v>1402</v>
      </c>
      <c r="M191" s="3" t="s">
        <v>109</v>
      </c>
      <c r="O191" s="3" t="s">
        <v>1403</v>
      </c>
      <c r="Q191" s="3" t="s">
        <v>124</v>
      </c>
      <c r="S191" s="3" t="s">
        <v>1404</v>
      </c>
      <c r="U191" s="3" t="s">
        <v>157</v>
      </c>
      <c r="W191" s="3" t="s">
        <v>18</v>
      </c>
      <c r="X191" s="3">
        <v>150</v>
      </c>
      <c r="AB191" s="3" t="s">
        <v>61</v>
      </c>
      <c r="AG191" s="3" t="s">
        <v>195</v>
      </c>
      <c r="AX191" s="3" t="s">
        <v>61</v>
      </c>
    </row>
    <row r="192" spans="1:50" s="3" customFormat="1" x14ac:dyDescent="0.35">
      <c r="A192" s="3" t="s">
        <v>1525</v>
      </c>
      <c r="B192" s="3" t="s">
        <v>293</v>
      </c>
      <c r="C192" s="3" t="s">
        <v>1526</v>
      </c>
      <c r="D192" s="3" t="s">
        <v>1527</v>
      </c>
      <c r="F192" s="3" t="s">
        <v>1528</v>
      </c>
      <c r="G192" s="4">
        <v>44144.496828703705</v>
      </c>
      <c r="H192" s="3" t="s">
        <v>61</v>
      </c>
      <c r="I192" s="3" t="s">
        <v>83</v>
      </c>
      <c r="K192" s="3" t="s">
        <v>271</v>
      </c>
      <c r="M192" s="3" t="s">
        <v>85</v>
      </c>
      <c r="O192" s="3" t="s">
        <v>1529</v>
      </c>
      <c r="Q192" s="3" t="s">
        <v>87</v>
      </c>
      <c r="S192" s="3" t="s">
        <v>1530</v>
      </c>
      <c r="T192" s="3" t="s">
        <v>1531</v>
      </c>
      <c r="U192" s="3" t="s">
        <v>695</v>
      </c>
      <c r="W192" s="3" t="s">
        <v>215</v>
      </c>
      <c r="X192" s="3">
        <v>2</v>
      </c>
      <c r="Y192" s="3" t="s">
        <v>1532</v>
      </c>
      <c r="Z192" s="3" t="s">
        <v>159</v>
      </c>
      <c r="AA192" s="3" t="s">
        <v>1533</v>
      </c>
      <c r="AB192" s="3" t="s">
        <v>61</v>
      </c>
      <c r="AD192" s="3" t="s">
        <v>176</v>
      </c>
      <c r="AF192" s="3" t="s">
        <v>1534</v>
      </c>
      <c r="AG192" s="3" t="s">
        <v>73</v>
      </c>
      <c r="AH192" s="3" t="s">
        <v>1535</v>
      </c>
      <c r="AI192" s="3" t="s">
        <v>75</v>
      </c>
      <c r="AJ192" s="3" t="s">
        <v>75</v>
      </c>
      <c r="AK192" s="3" t="s">
        <v>75</v>
      </c>
      <c r="AL192" s="3" t="s">
        <v>76</v>
      </c>
      <c r="AM192" s="3" t="s">
        <v>101</v>
      </c>
      <c r="AN192" s="3" t="s">
        <v>100</v>
      </c>
      <c r="AO192" s="3" t="s">
        <v>75</v>
      </c>
      <c r="AP192" s="3" t="s">
        <v>76</v>
      </c>
      <c r="AS192" s="3" t="s">
        <v>1536</v>
      </c>
      <c r="AT192" s="3" t="s">
        <v>1537</v>
      </c>
      <c r="AX192" s="3" t="s">
        <v>61</v>
      </c>
    </row>
    <row r="193" spans="1:50" s="3" customFormat="1" x14ac:dyDescent="0.35">
      <c r="A193" s="3" t="s">
        <v>2922</v>
      </c>
      <c r="B193" s="3" t="s">
        <v>2923</v>
      </c>
      <c r="C193" s="3" t="s">
        <v>2924</v>
      </c>
      <c r="D193" s="3" t="s">
        <v>2925</v>
      </c>
      <c r="E193" s="3">
        <v>2566382957</v>
      </c>
      <c r="F193" s="3" t="s">
        <v>2926</v>
      </c>
      <c r="G193" s="4">
        <v>44137.557291666664</v>
      </c>
      <c r="H193" s="3" t="s">
        <v>48</v>
      </c>
      <c r="I193" s="3" t="s">
        <v>2347</v>
      </c>
      <c r="M193" s="3" t="s">
        <v>404</v>
      </c>
      <c r="O193" s="3" t="s">
        <v>2398</v>
      </c>
      <c r="Q193" s="3" t="s">
        <v>124</v>
      </c>
      <c r="S193" s="3" t="s">
        <v>2066</v>
      </c>
      <c r="T193" s="3" t="s">
        <v>2927</v>
      </c>
      <c r="U193" s="3" t="s">
        <v>89</v>
      </c>
      <c r="W193" s="3" t="s">
        <v>245</v>
      </c>
      <c r="Y193" s="3">
        <v>10</v>
      </c>
      <c r="Z193" s="3">
        <v>100</v>
      </c>
      <c r="AA193" s="3" t="s">
        <v>2928</v>
      </c>
      <c r="AB193" s="3" t="s">
        <v>61</v>
      </c>
      <c r="AD193" s="3" t="s">
        <v>72</v>
      </c>
      <c r="AF193" s="3" t="s">
        <v>2929</v>
      </c>
      <c r="AG193" s="3" t="s">
        <v>195</v>
      </c>
      <c r="AI193" s="3" t="s">
        <v>100</v>
      </c>
      <c r="AJ193" s="3" t="s">
        <v>75</v>
      </c>
      <c r="AK193" s="3" t="s">
        <v>75</v>
      </c>
      <c r="AL193" s="3" t="s">
        <v>75</v>
      </c>
      <c r="AM193" s="3" t="s">
        <v>76</v>
      </c>
      <c r="AN193" s="3" t="s">
        <v>100</v>
      </c>
      <c r="AO193" s="3" t="s">
        <v>75</v>
      </c>
      <c r="AP193" s="3" t="s">
        <v>75</v>
      </c>
    </row>
    <row r="194" spans="1:50" s="3" customFormat="1" x14ac:dyDescent="0.35">
      <c r="A194" s="3" t="s">
        <v>2368</v>
      </c>
      <c r="B194" s="3" t="s">
        <v>2369</v>
      </c>
      <c r="C194" s="3" t="s">
        <v>2370</v>
      </c>
      <c r="D194" s="3" t="s">
        <v>2371</v>
      </c>
      <c r="E194" s="3">
        <v>2188783060</v>
      </c>
      <c r="F194" s="3" t="s">
        <v>2372</v>
      </c>
      <c r="G194" s="4">
        <v>44138.301307870373</v>
      </c>
      <c r="H194" s="3" t="s">
        <v>61</v>
      </c>
      <c r="I194" s="3" t="s">
        <v>83</v>
      </c>
      <c r="K194" s="3" t="s">
        <v>2373</v>
      </c>
      <c r="M194" s="3" t="s">
        <v>85</v>
      </c>
      <c r="O194" s="3" t="s">
        <v>187</v>
      </c>
      <c r="Q194" s="3" t="s">
        <v>64</v>
      </c>
      <c r="S194" s="3" t="s">
        <v>2374</v>
      </c>
      <c r="T194" s="3" t="s">
        <v>2375</v>
      </c>
      <c r="U194" s="3" t="s">
        <v>213</v>
      </c>
      <c r="V194" s="3" t="s">
        <v>2376</v>
      </c>
      <c r="W194" s="3" t="s">
        <v>556</v>
      </c>
      <c r="X194" s="3" t="s">
        <v>2377</v>
      </c>
      <c r="Y194" s="3" t="s">
        <v>2378</v>
      </c>
      <c r="Z194" s="3" t="s">
        <v>2379</v>
      </c>
      <c r="AA194" s="3" t="s">
        <v>2380</v>
      </c>
      <c r="AB194" s="3" t="s">
        <v>61</v>
      </c>
      <c r="AD194" s="3" t="s">
        <v>193</v>
      </c>
      <c r="AF194" s="3" t="s">
        <v>2381</v>
      </c>
      <c r="AH194" s="3" t="s">
        <v>2382</v>
      </c>
      <c r="AI194" s="3" t="s">
        <v>101</v>
      </c>
      <c r="AJ194" s="3" t="s">
        <v>76</v>
      </c>
      <c r="AK194" s="3" t="s">
        <v>75</v>
      </c>
      <c r="AL194" s="3" t="s">
        <v>101</v>
      </c>
      <c r="AM194" s="3" t="s">
        <v>100</v>
      </c>
      <c r="AN194" s="3" t="s">
        <v>100</v>
      </c>
      <c r="AO194" s="3" t="s">
        <v>100</v>
      </c>
      <c r="AP194" s="3" t="s">
        <v>75</v>
      </c>
      <c r="AQ194" s="3" t="s">
        <v>101</v>
      </c>
      <c r="AR194" s="3" t="s">
        <v>2383</v>
      </c>
      <c r="AS194" s="3" t="s">
        <v>2384</v>
      </c>
      <c r="AT194" s="3" t="s">
        <v>2385</v>
      </c>
      <c r="AU194" s="3" t="s">
        <v>2386</v>
      </c>
      <c r="AW194" s="3" t="s">
        <v>165</v>
      </c>
      <c r="AX194" s="3" t="s">
        <v>48</v>
      </c>
    </row>
    <row r="195" spans="1:50" s="3" customFormat="1" x14ac:dyDescent="0.35">
      <c r="A195" s="3" t="s">
        <v>117</v>
      </c>
      <c r="B195" s="3" t="s">
        <v>118</v>
      </c>
      <c r="C195" s="3" t="s">
        <v>119</v>
      </c>
      <c r="D195" s="3" t="s">
        <v>120</v>
      </c>
      <c r="E195" s="3">
        <v>5076643524</v>
      </c>
      <c r="F195" s="3" t="s">
        <v>121</v>
      </c>
      <c r="G195" s="4">
        <v>44155.806354166663</v>
      </c>
      <c r="H195" s="3" t="s">
        <v>61</v>
      </c>
      <c r="I195" s="3" t="s">
        <v>83</v>
      </c>
      <c r="K195" s="3" t="s">
        <v>122</v>
      </c>
      <c r="M195" s="3" t="s">
        <v>50</v>
      </c>
      <c r="O195" s="3" t="s">
        <v>123</v>
      </c>
      <c r="Q195" s="3" t="s">
        <v>124</v>
      </c>
      <c r="S195" s="3" t="s">
        <v>125</v>
      </c>
      <c r="U195" s="3" t="s">
        <v>126</v>
      </c>
      <c r="W195" s="3" t="s">
        <v>55</v>
      </c>
      <c r="X195" s="3">
        <v>200</v>
      </c>
      <c r="Y195" s="3">
        <v>30</v>
      </c>
      <c r="Z195" s="3">
        <v>200</v>
      </c>
      <c r="AA195" s="3" t="s">
        <v>127</v>
      </c>
      <c r="AB195" s="3" t="s">
        <v>61</v>
      </c>
      <c r="AD195" s="3" t="s">
        <v>72</v>
      </c>
      <c r="AF195" s="3" t="s">
        <v>128</v>
      </c>
      <c r="AG195" s="3" t="s">
        <v>73</v>
      </c>
      <c r="AH195" s="3" t="s">
        <v>129</v>
      </c>
      <c r="AI195" s="3" t="s">
        <v>75</v>
      </c>
      <c r="AJ195" s="3" t="s">
        <v>100</v>
      </c>
      <c r="AK195" s="3" t="s">
        <v>75</v>
      </c>
      <c r="AL195" s="3" t="s">
        <v>75</v>
      </c>
      <c r="AM195" s="3" t="s">
        <v>75</v>
      </c>
      <c r="AN195" s="3" t="s">
        <v>75</v>
      </c>
      <c r="AO195" s="3" t="s">
        <v>75</v>
      </c>
      <c r="AP195" s="3" t="s">
        <v>75</v>
      </c>
      <c r="AQ195" s="3" t="s">
        <v>100</v>
      </c>
      <c r="AR195" s="3" t="s">
        <v>130</v>
      </c>
      <c r="AS195" s="3" t="s">
        <v>131</v>
      </c>
      <c r="AU195" s="3" t="s">
        <v>132</v>
      </c>
      <c r="AV195" s="3" t="s">
        <v>133</v>
      </c>
      <c r="AW195" s="3" t="s">
        <v>134</v>
      </c>
      <c r="AX195" s="3" t="s">
        <v>48</v>
      </c>
    </row>
    <row r="196" spans="1:50" s="3" customFormat="1" x14ac:dyDescent="0.35">
      <c r="A196" s="3" t="s">
        <v>135</v>
      </c>
      <c r="B196" s="3" t="s">
        <v>136</v>
      </c>
      <c r="C196" s="3" t="s">
        <v>137</v>
      </c>
      <c r="D196" s="3" t="s">
        <v>138</v>
      </c>
      <c r="E196" s="3" t="s">
        <v>139</v>
      </c>
      <c r="F196" s="3" t="s">
        <v>140</v>
      </c>
      <c r="G196" s="4">
        <v>44154.673668981479</v>
      </c>
      <c r="H196" s="3" t="s">
        <v>61</v>
      </c>
      <c r="I196" s="3" t="s">
        <v>83</v>
      </c>
      <c r="K196" s="3" t="s">
        <v>122</v>
      </c>
      <c r="M196" s="3" t="s">
        <v>85</v>
      </c>
      <c r="O196" s="3" t="s">
        <v>141</v>
      </c>
      <c r="Q196" s="3" t="s">
        <v>64</v>
      </c>
      <c r="S196" s="3" t="s">
        <v>142</v>
      </c>
      <c r="U196" s="3" t="s">
        <v>143</v>
      </c>
      <c r="W196" s="3" t="s">
        <v>144</v>
      </c>
      <c r="X196" s="3">
        <v>2</v>
      </c>
      <c r="AA196" s="3" t="s">
        <v>145</v>
      </c>
      <c r="AB196" s="3" t="s">
        <v>61</v>
      </c>
      <c r="AD196" s="3" t="s">
        <v>72</v>
      </c>
      <c r="AG196" s="3" t="s">
        <v>146</v>
      </c>
      <c r="AI196" s="3" t="s">
        <v>75</v>
      </c>
      <c r="AJ196" s="3" t="s">
        <v>75</v>
      </c>
      <c r="AK196" s="3" t="s">
        <v>100</v>
      </c>
      <c r="AL196" s="3" t="s">
        <v>75</v>
      </c>
      <c r="AM196" s="3" t="s">
        <v>76</v>
      </c>
      <c r="AN196" s="3" t="s">
        <v>75</v>
      </c>
      <c r="AO196" s="3" t="s">
        <v>100</v>
      </c>
      <c r="AP196" s="3" t="s">
        <v>75</v>
      </c>
      <c r="AX196" s="3" t="s">
        <v>61</v>
      </c>
    </row>
    <row r="197" spans="1:50" s="3" customFormat="1" x14ac:dyDescent="0.35">
      <c r="A197" s="3" t="s">
        <v>2035</v>
      </c>
      <c r="B197" s="3" t="s">
        <v>2036</v>
      </c>
      <c r="C197" s="3" t="s">
        <v>2037</v>
      </c>
      <c r="D197" s="3" t="s">
        <v>2038</v>
      </c>
      <c r="E197" s="3">
        <v>2182288552</v>
      </c>
      <c r="F197" s="3" t="s">
        <v>2039</v>
      </c>
      <c r="G197" s="4">
        <v>44138.662939814814</v>
      </c>
      <c r="H197" s="3" t="s">
        <v>61</v>
      </c>
      <c r="I197" s="3" t="s">
        <v>83</v>
      </c>
      <c r="K197" s="3" t="s">
        <v>308</v>
      </c>
      <c r="M197" s="3" t="s">
        <v>50</v>
      </c>
      <c r="O197" s="3" t="s">
        <v>96</v>
      </c>
      <c r="Q197" s="3" t="s">
        <v>124</v>
      </c>
      <c r="S197" s="3" t="s">
        <v>2040</v>
      </c>
      <c r="U197" s="3" t="s">
        <v>1017</v>
      </c>
      <c r="W197" s="3" t="s">
        <v>543</v>
      </c>
      <c r="AA197" s="3" t="s">
        <v>2041</v>
      </c>
      <c r="AB197" s="3" t="s">
        <v>48</v>
      </c>
      <c r="AC197" s="3" t="s">
        <v>2042</v>
      </c>
      <c r="AD197" s="3" t="s">
        <v>193</v>
      </c>
      <c r="AE197" s="3" t="s">
        <v>176</v>
      </c>
      <c r="AG197" s="3" t="s">
        <v>73</v>
      </c>
      <c r="AH197" s="3" t="s">
        <v>2043</v>
      </c>
      <c r="AI197" s="3" t="s">
        <v>75</v>
      </c>
      <c r="AJ197" s="3" t="s">
        <v>100</v>
      </c>
      <c r="AK197" s="3" t="s">
        <v>100</v>
      </c>
      <c r="AL197" s="3" t="s">
        <v>75</v>
      </c>
      <c r="AM197" s="3" t="s">
        <v>75</v>
      </c>
      <c r="AN197" s="3" t="s">
        <v>75</v>
      </c>
      <c r="AO197" s="3" t="s">
        <v>100</v>
      </c>
      <c r="AP197" s="3" t="s">
        <v>75</v>
      </c>
      <c r="AQ197" s="3" t="s">
        <v>101</v>
      </c>
      <c r="AT197" s="3" t="s">
        <v>2044</v>
      </c>
      <c r="AX197" s="3" t="s">
        <v>61</v>
      </c>
    </row>
    <row r="198" spans="1:50" s="3" customFormat="1" x14ac:dyDescent="0.35">
      <c r="A198" s="3" t="s">
        <v>1876</v>
      </c>
      <c r="B198" s="3" t="s">
        <v>601</v>
      </c>
      <c r="C198" s="3" t="s">
        <v>1877</v>
      </c>
      <c r="D198" s="3" t="s">
        <v>1878</v>
      </c>
      <c r="F198" s="3" t="s">
        <v>1879</v>
      </c>
      <c r="G198" s="4">
        <v>44139.573877314811</v>
      </c>
      <c r="H198" s="3" t="s">
        <v>48</v>
      </c>
      <c r="I198" s="3" t="s">
        <v>1880</v>
      </c>
      <c r="M198" s="3" t="s">
        <v>37</v>
      </c>
      <c r="N198" s="3" t="s">
        <v>1881</v>
      </c>
      <c r="O198" s="3" t="s">
        <v>211</v>
      </c>
      <c r="Q198" s="3" t="s">
        <v>111</v>
      </c>
      <c r="S198" s="3" t="s">
        <v>1655</v>
      </c>
      <c r="T198" s="3" t="s">
        <v>1882</v>
      </c>
      <c r="U198" s="3" t="s">
        <v>1883</v>
      </c>
      <c r="W198" s="3" t="s">
        <v>98</v>
      </c>
      <c r="X198" s="3">
        <v>10</v>
      </c>
      <c r="Z198" s="3">
        <v>100</v>
      </c>
      <c r="AA198" s="3" t="s">
        <v>1884</v>
      </c>
      <c r="AB198" s="3" t="s">
        <v>61</v>
      </c>
      <c r="AD198" s="3" t="s">
        <v>72</v>
      </c>
      <c r="AF198" s="3" t="s">
        <v>1885</v>
      </c>
      <c r="AG198" s="3" t="s">
        <v>146</v>
      </c>
      <c r="AH198" s="3" t="s">
        <v>1886</v>
      </c>
      <c r="AI198" s="3" t="s">
        <v>75</v>
      </c>
      <c r="AJ198" s="3" t="s">
        <v>100</v>
      </c>
      <c r="AK198" s="3" t="s">
        <v>100</v>
      </c>
      <c r="AL198" s="3" t="s">
        <v>100</v>
      </c>
      <c r="AM198" s="3" t="s">
        <v>76</v>
      </c>
      <c r="AN198" s="3" t="s">
        <v>75</v>
      </c>
      <c r="AO198" s="3" t="s">
        <v>75</v>
      </c>
      <c r="AP198" s="3" t="s">
        <v>75</v>
      </c>
      <c r="AQ198" s="3" t="s">
        <v>101</v>
      </c>
      <c r="AS198" s="3" t="s">
        <v>1887</v>
      </c>
      <c r="AT198" s="3" t="s">
        <v>1888</v>
      </c>
      <c r="AU198" s="3" t="s">
        <v>1889</v>
      </c>
      <c r="AW198" s="3" t="s">
        <v>234</v>
      </c>
    </row>
    <row r="199" spans="1:50" s="3" customFormat="1" x14ac:dyDescent="0.35">
      <c r="A199" s="3" t="s">
        <v>2287</v>
      </c>
      <c r="B199" s="3" t="s">
        <v>2288</v>
      </c>
      <c r="C199" s="3" t="s">
        <v>2289</v>
      </c>
      <c r="D199" s="3" t="s">
        <v>904</v>
      </c>
      <c r="E199" s="3">
        <v>3183713030</v>
      </c>
      <c r="F199" s="3" t="s">
        <v>2290</v>
      </c>
      <c r="G199" s="4">
        <v>44138.422442129631</v>
      </c>
      <c r="H199" s="3" t="s">
        <v>48</v>
      </c>
      <c r="I199" s="3" t="s">
        <v>403</v>
      </c>
      <c r="M199" s="3" t="s">
        <v>404</v>
      </c>
      <c r="O199" s="3" t="s">
        <v>1873</v>
      </c>
      <c r="Q199" s="3" t="s">
        <v>124</v>
      </c>
      <c r="S199" s="3" t="s">
        <v>112</v>
      </c>
      <c r="T199" s="3" t="s">
        <v>2291</v>
      </c>
      <c r="U199" s="3" t="s">
        <v>1004</v>
      </c>
      <c r="W199" s="3" t="s">
        <v>19</v>
      </c>
      <c r="Y199" s="3">
        <v>10</v>
      </c>
      <c r="AA199" s="3" t="s">
        <v>2292</v>
      </c>
      <c r="AB199" s="3" t="s">
        <v>61</v>
      </c>
      <c r="AD199" s="3" t="s">
        <v>176</v>
      </c>
      <c r="AF199" s="3" t="s">
        <v>2293</v>
      </c>
      <c r="AG199" s="3" t="s">
        <v>195</v>
      </c>
      <c r="AI199" s="3" t="s">
        <v>75</v>
      </c>
      <c r="AJ199" s="3" t="s">
        <v>100</v>
      </c>
      <c r="AK199" s="3" t="s">
        <v>76</v>
      </c>
      <c r="AL199" s="3" t="s">
        <v>76</v>
      </c>
      <c r="AM199" s="3" t="s">
        <v>76</v>
      </c>
      <c r="AN199" s="3" t="s">
        <v>75</v>
      </c>
      <c r="AO199" s="3" t="s">
        <v>101</v>
      </c>
      <c r="AP199" s="3" t="s">
        <v>75</v>
      </c>
      <c r="AQ199" s="3" t="s">
        <v>101</v>
      </c>
      <c r="AS199" s="3" t="s">
        <v>2294</v>
      </c>
      <c r="AT199" s="3" t="s">
        <v>2295</v>
      </c>
      <c r="AU199" s="3" t="s">
        <v>2296</v>
      </c>
    </row>
    <row r="200" spans="1:50" s="3" customFormat="1" x14ac:dyDescent="0.35">
      <c r="A200" s="3" t="s">
        <v>902</v>
      </c>
      <c r="B200" s="3" t="s">
        <v>903</v>
      </c>
      <c r="C200" s="3" t="s">
        <v>639</v>
      </c>
      <c r="D200" s="3" t="s">
        <v>904</v>
      </c>
      <c r="E200" s="3">
        <v>6123775399</v>
      </c>
      <c r="F200" s="3" t="s">
        <v>905</v>
      </c>
      <c r="G200" s="4">
        <v>44144.688483796293</v>
      </c>
      <c r="H200" s="3" t="s">
        <v>48</v>
      </c>
      <c r="I200" s="3" t="s">
        <v>83</v>
      </c>
      <c r="K200" s="3" t="s">
        <v>389</v>
      </c>
      <c r="M200" s="3" t="s">
        <v>50</v>
      </c>
      <c r="O200" s="3" t="s">
        <v>906</v>
      </c>
      <c r="Q200" s="3" t="s">
        <v>273</v>
      </c>
      <c r="S200" s="3" t="s">
        <v>907</v>
      </c>
      <c r="U200" s="3" t="s">
        <v>331</v>
      </c>
      <c r="W200" s="3" t="s">
        <v>260</v>
      </c>
      <c r="Y200" s="3">
        <v>50</v>
      </c>
      <c r="Z200" s="3">
        <v>100</v>
      </c>
      <c r="AA200" s="3" t="s">
        <v>908</v>
      </c>
      <c r="AB200" s="3" t="s">
        <v>48</v>
      </c>
      <c r="AC200" s="3" t="s">
        <v>909</v>
      </c>
      <c r="AD200" s="3" t="s">
        <v>193</v>
      </c>
      <c r="AE200" s="3" t="s">
        <v>72</v>
      </c>
      <c r="AF200" s="3" t="s">
        <v>910</v>
      </c>
      <c r="AG200" s="3" t="s">
        <v>146</v>
      </c>
      <c r="AH200" s="3" t="s">
        <v>911</v>
      </c>
      <c r="AI200" s="3" t="s">
        <v>75</v>
      </c>
      <c r="AJ200" s="3" t="s">
        <v>75</v>
      </c>
      <c r="AK200" s="3" t="s">
        <v>75</v>
      </c>
      <c r="AL200" s="3" t="s">
        <v>75</v>
      </c>
      <c r="AM200" s="3" t="s">
        <v>76</v>
      </c>
      <c r="AN200" s="3" t="s">
        <v>100</v>
      </c>
      <c r="AO200" s="3" t="s">
        <v>75</v>
      </c>
      <c r="AP200" s="3" t="s">
        <v>75</v>
      </c>
      <c r="AS200" s="3" t="s">
        <v>912</v>
      </c>
      <c r="AT200" s="3" t="s">
        <v>913</v>
      </c>
    </row>
    <row r="201" spans="1:50" s="3" customFormat="1" x14ac:dyDescent="0.35">
      <c r="A201" s="3" t="s">
        <v>974</v>
      </c>
      <c r="B201" s="3" t="s">
        <v>975</v>
      </c>
      <c r="C201" s="3" t="s">
        <v>976</v>
      </c>
      <c r="D201" s="3" t="s">
        <v>223</v>
      </c>
      <c r="E201" s="3">
        <v>2184752112</v>
      </c>
      <c r="F201" s="3" t="s">
        <v>977</v>
      </c>
      <c r="G201" s="4">
        <v>44144.650601851848</v>
      </c>
      <c r="H201" s="3" t="s">
        <v>61</v>
      </c>
      <c r="I201" s="3" t="s">
        <v>83</v>
      </c>
      <c r="K201" s="3" t="s">
        <v>978</v>
      </c>
      <c r="M201" s="3" t="s">
        <v>85</v>
      </c>
      <c r="O201" s="3" t="s">
        <v>187</v>
      </c>
      <c r="Q201" s="3" t="s">
        <v>124</v>
      </c>
      <c r="S201" s="3" t="s">
        <v>979</v>
      </c>
      <c r="U201" s="3" t="s">
        <v>37</v>
      </c>
      <c r="V201" s="3" t="s">
        <v>980</v>
      </c>
      <c r="AG201" s="3" t="s">
        <v>73</v>
      </c>
      <c r="AH201" s="3" t="s">
        <v>981</v>
      </c>
      <c r="AS201" s="3" t="s">
        <v>982</v>
      </c>
      <c r="AT201" s="3" t="s">
        <v>983</v>
      </c>
      <c r="AX201" s="3" t="s">
        <v>61</v>
      </c>
    </row>
    <row r="202" spans="1:50" s="3" customFormat="1" x14ac:dyDescent="0.35">
      <c r="A202" s="3" t="s">
        <v>1131</v>
      </c>
      <c r="B202" s="3" t="s">
        <v>565</v>
      </c>
      <c r="C202" s="3" t="s">
        <v>1132</v>
      </c>
      <c r="D202" s="3" t="s">
        <v>1133</v>
      </c>
      <c r="E202" s="3" t="s">
        <v>1134</v>
      </c>
      <c r="F202" s="3" t="s">
        <v>1135</v>
      </c>
      <c r="G202" s="4">
        <v>44144.555474537039</v>
      </c>
      <c r="H202" s="3" t="s">
        <v>48</v>
      </c>
      <c r="I202" s="3" t="s">
        <v>83</v>
      </c>
      <c r="K202" s="3" t="s">
        <v>389</v>
      </c>
      <c r="M202" s="3" t="s">
        <v>85</v>
      </c>
      <c r="O202" s="3" t="s">
        <v>1136</v>
      </c>
      <c r="Q202" s="3" t="s">
        <v>87</v>
      </c>
      <c r="S202" s="3" t="s">
        <v>318</v>
      </c>
      <c r="U202" s="3" t="s">
        <v>1137</v>
      </c>
      <c r="V202" s="3" t="s">
        <v>1138</v>
      </c>
      <c r="W202" s="3" t="s">
        <v>260</v>
      </c>
      <c r="Y202" s="3">
        <v>20</v>
      </c>
      <c r="Z202" s="3">
        <v>125</v>
      </c>
      <c r="AA202" s="3" t="s">
        <v>1139</v>
      </c>
      <c r="AB202" s="3" t="s">
        <v>48</v>
      </c>
      <c r="AC202" s="3" t="s">
        <v>1140</v>
      </c>
      <c r="AD202" s="3" t="s">
        <v>72</v>
      </c>
      <c r="AE202" s="3" t="s">
        <v>176</v>
      </c>
      <c r="AG202" s="3" t="s">
        <v>146</v>
      </c>
      <c r="AI202" s="3" t="s">
        <v>75</v>
      </c>
      <c r="AJ202" s="3" t="s">
        <v>75</v>
      </c>
      <c r="AK202" s="3" t="s">
        <v>75</v>
      </c>
      <c r="AL202" s="3" t="s">
        <v>75</v>
      </c>
      <c r="AM202" s="3" t="s">
        <v>75</v>
      </c>
      <c r="AN202" s="3" t="s">
        <v>100</v>
      </c>
      <c r="AO202" s="3" t="s">
        <v>100</v>
      </c>
      <c r="AS202" s="3" t="s">
        <v>1141</v>
      </c>
      <c r="AT202" s="3" t="s">
        <v>1142</v>
      </c>
      <c r="AV202" s="3" t="s">
        <v>397</v>
      </c>
      <c r="AW202" s="3" t="s">
        <v>234</v>
      </c>
    </row>
    <row r="203" spans="1:50" s="3" customFormat="1" x14ac:dyDescent="0.35">
      <c r="A203" s="3" t="s">
        <v>1432</v>
      </c>
      <c r="B203" s="3" t="s">
        <v>1433</v>
      </c>
      <c r="C203" s="3" t="s">
        <v>1434</v>
      </c>
      <c r="D203" s="3" t="s">
        <v>366</v>
      </c>
      <c r="E203" s="3">
        <v>2183384079</v>
      </c>
      <c r="F203" s="3" t="s">
        <v>1435</v>
      </c>
      <c r="G203" s="4">
        <v>44144.505856481483</v>
      </c>
      <c r="H203" s="3" t="s">
        <v>61</v>
      </c>
      <c r="I203" s="3" t="s">
        <v>83</v>
      </c>
      <c r="K203" s="3" t="s">
        <v>801</v>
      </c>
      <c r="M203" s="3" t="s">
        <v>85</v>
      </c>
      <c r="O203" s="3" t="s">
        <v>946</v>
      </c>
      <c r="Q203" s="3" t="s">
        <v>124</v>
      </c>
      <c r="S203" s="3" t="s">
        <v>1436</v>
      </c>
      <c r="T203" s="3" t="s">
        <v>1437</v>
      </c>
      <c r="U203" s="3" t="s">
        <v>126</v>
      </c>
      <c r="W203" s="3" t="s">
        <v>68</v>
      </c>
      <c r="X203" s="3">
        <v>12</v>
      </c>
      <c r="Y203" s="3">
        <v>200</v>
      </c>
      <c r="AA203" s="3" t="s">
        <v>1438</v>
      </c>
      <c r="AB203" s="3" t="s">
        <v>61</v>
      </c>
      <c r="AD203" s="3" t="s">
        <v>193</v>
      </c>
      <c r="AF203" s="3" t="s">
        <v>1439</v>
      </c>
      <c r="AG203" s="3" t="s">
        <v>146</v>
      </c>
      <c r="AH203" s="3" t="s">
        <v>1440</v>
      </c>
      <c r="AI203" s="3" t="s">
        <v>100</v>
      </c>
      <c r="AJ203" s="3" t="s">
        <v>100</v>
      </c>
      <c r="AK203" s="3" t="s">
        <v>100</v>
      </c>
      <c r="AL203" s="3" t="s">
        <v>101</v>
      </c>
      <c r="AM203" s="3" t="s">
        <v>75</v>
      </c>
      <c r="AN203" s="3" t="s">
        <v>75</v>
      </c>
      <c r="AO203" s="3" t="s">
        <v>100</v>
      </c>
      <c r="AP203" s="3" t="s">
        <v>75</v>
      </c>
      <c r="AS203" s="3" t="s">
        <v>1441</v>
      </c>
      <c r="AT203" s="3" t="s">
        <v>1442</v>
      </c>
      <c r="AW203" s="3" t="s">
        <v>234</v>
      </c>
      <c r="AX203" s="3" t="s">
        <v>61</v>
      </c>
    </row>
    <row r="204" spans="1:50" s="3" customFormat="1" x14ac:dyDescent="0.35">
      <c r="A204" s="3" t="s">
        <v>1811</v>
      </c>
      <c r="B204" s="3" t="s">
        <v>1812</v>
      </c>
      <c r="C204" s="3" t="s">
        <v>1813</v>
      </c>
      <c r="D204" s="3" t="s">
        <v>1814</v>
      </c>
      <c r="E204" s="3">
        <v>9054952700</v>
      </c>
      <c r="F204" s="3" t="s">
        <v>1815</v>
      </c>
      <c r="G204" s="4">
        <v>44139.853263888886</v>
      </c>
      <c r="H204" s="3" t="s">
        <v>48</v>
      </c>
      <c r="I204" s="3" t="s">
        <v>37</v>
      </c>
      <c r="J204" s="3" t="s">
        <v>1816</v>
      </c>
      <c r="M204" s="3" t="s">
        <v>50</v>
      </c>
      <c r="O204" s="3" t="s">
        <v>441</v>
      </c>
      <c r="Q204" s="3" t="s">
        <v>154</v>
      </c>
      <c r="S204" s="3" t="s">
        <v>155</v>
      </c>
      <c r="U204" s="3" t="s">
        <v>126</v>
      </c>
      <c r="W204" s="3" t="s">
        <v>215</v>
      </c>
      <c r="X204" s="3">
        <v>50</v>
      </c>
      <c r="Y204" s="3">
        <v>10</v>
      </c>
      <c r="Z204" s="3">
        <v>50</v>
      </c>
      <c r="AA204" s="3" t="s">
        <v>1817</v>
      </c>
      <c r="AB204" s="3" t="s">
        <v>61</v>
      </c>
      <c r="AD204" s="3" t="s">
        <v>99</v>
      </c>
      <c r="AF204" s="3" t="s">
        <v>1818</v>
      </c>
      <c r="AG204" s="3" t="s">
        <v>146</v>
      </c>
      <c r="AI204" s="3" t="s">
        <v>75</v>
      </c>
      <c r="AJ204" s="3" t="s">
        <v>75</v>
      </c>
      <c r="AK204" s="3" t="s">
        <v>75</v>
      </c>
      <c r="AL204" s="3" t="s">
        <v>76</v>
      </c>
      <c r="AM204" s="3" t="s">
        <v>76</v>
      </c>
      <c r="AN204" s="3" t="s">
        <v>75</v>
      </c>
      <c r="AO204" s="3" t="s">
        <v>75</v>
      </c>
      <c r="AP204" s="3" t="s">
        <v>75</v>
      </c>
      <c r="AS204" s="3" t="s">
        <v>1819</v>
      </c>
      <c r="AW204" s="3" t="s">
        <v>165</v>
      </c>
    </row>
    <row r="205" spans="1:50" s="3" customFormat="1" x14ac:dyDescent="0.35">
      <c r="A205" s="3" t="s">
        <v>860</v>
      </c>
      <c r="B205" s="3" t="s">
        <v>861</v>
      </c>
      <c r="C205" s="3" t="s">
        <v>862</v>
      </c>
      <c r="E205" s="3">
        <v>2188637055</v>
      </c>
      <c r="F205" s="3" t="s">
        <v>863</v>
      </c>
      <c r="G205" s="4">
        <v>44144.780694444446</v>
      </c>
      <c r="H205" s="3" t="s">
        <v>61</v>
      </c>
      <c r="I205" s="3" t="s">
        <v>83</v>
      </c>
      <c r="K205" s="3" t="s">
        <v>801</v>
      </c>
      <c r="M205" s="3" t="s">
        <v>109</v>
      </c>
      <c r="O205" s="3" t="s">
        <v>864</v>
      </c>
      <c r="Q205" s="3" t="s">
        <v>124</v>
      </c>
      <c r="S205" s="3" t="s">
        <v>865</v>
      </c>
      <c r="U205" s="3" t="s">
        <v>54</v>
      </c>
      <c r="W205" s="3" t="s">
        <v>215</v>
      </c>
      <c r="X205" s="3">
        <v>200</v>
      </c>
      <c r="Y205" s="3">
        <v>2</v>
      </c>
      <c r="Z205" s="3">
        <v>100</v>
      </c>
      <c r="AA205" s="3" t="s">
        <v>866</v>
      </c>
      <c r="AB205" s="3" t="s">
        <v>61</v>
      </c>
      <c r="AD205" s="3" t="s">
        <v>193</v>
      </c>
      <c r="AF205" s="3" t="s">
        <v>867</v>
      </c>
      <c r="AG205" s="3" t="s">
        <v>73</v>
      </c>
      <c r="AH205" s="3" t="s">
        <v>868</v>
      </c>
      <c r="AI205" s="3" t="s">
        <v>75</v>
      </c>
      <c r="AJ205" s="3" t="s">
        <v>100</v>
      </c>
      <c r="AK205" s="3" t="s">
        <v>100</v>
      </c>
      <c r="AL205" s="3" t="s">
        <v>75</v>
      </c>
      <c r="AM205" s="3" t="s">
        <v>76</v>
      </c>
      <c r="AN205" s="3" t="s">
        <v>100</v>
      </c>
      <c r="AO205" s="3" t="s">
        <v>100</v>
      </c>
      <c r="AP205" s="3" t="s">
        <v>75</v>
      </c>
      <c r="AS205" s="3" t="s">
        <v>869</v>
      </c>
      <c r="AT205" s="3" t="s">
        <v>870</v>
      </c>
      <c r="AX205" s="3" t="s">
        <v>61</v>
      </c>
    </row>
    <row r="206" spans="1:50" s="3" customFormat="1" x14ac:dyDescent="0.35">
      <c r="A206" s="3" t="s">
        <v>1465</v>
      </c>
      <c r="B206" s="3" t="s">
        <v>1466</v>
      </c>
      <c r="C206" s="3" t="s">
        <v>1467</v>
      </c>
      <c r="D206" s="3" t="s">
        <v>284</v>
      </c>
      <c r="E206" s="3">
        <v>7632794262</v>
      </c>
      <c r="F206" s="3" t="s">
        <v>1468</v>
      </c>
      <c r="G206" s="4">
        <v>44144.501666666663</v>
      </c>
      <c r="H206" s="3" t="s">
        <v>61</v>
      </c>
      <c r="I206" s="3" t="s">
        <v>83</v>
      </c>
      <c r="K206" s="3" t="s">
        <v>37</v>
      </c>
      <c r="L206" s="3" t="s">
        <v>1469</v>
      </c>
      <c r="M206" s="3" t="s">
        <v>1470</v>
      </c>
      <c r="O206" s="3" t="s">
        <v>187</v>
      </c>
      <c r="Q206" s="3" t="s">
        <v>52</v>
      </c>
      <c r="S206" s="3" t="s">
        <v>1471</v>
      </c>
      <c r="T206" s="3" t="s">
        <v>1472</v>
      </c>
      <c r="U206" s="3" t="s">
        <v>1004</v>
      </c>
      <c r="W206" s="3" t="s">
        <v>68</v>
      </c>
      <c r="X206" s="6">
        <v>43961</v>
      </c>
      <c r="Y206" s="3">
        <v>145</v>
      </c>
      <c r="AA206" s="3" t="s">
        <v>1473</v>
      </c>
      <c r="AB206" s="3" t="s">
        <v>61</v>
      </c>
      <c r="AD206" s="3" t="s">
        <v>72</v>
      </c>
      <c r="AF206" s="3" t="s">
        <v>1474</v>
      </c>
      <c r="AG206" s="3" t="s">
        <v>73</v>
      </c>
      <c r="AH206" s="3" t="s">
        <v>1475</v>
      </c>
      <c r="AI206" s="3" t="s">
        <v>76</v>
      </c>
      <c r="AJ206" s="3" t="s">
        <v>75</v>
      </c>
      <c r="AK206" s="3" t="s">
        <v>75</v>
      </c>
      <c r="AL206" s="3" t="s">
        <v>76</v>
      </c>
      <c r="AM206" s="3" t="s">
        <v>75</v>
      </c>
      <c r="AN206" s="3" t="s">
        <v>101</v>
      </c>
      <c r="AO206" s="3" t="s">
        <v>75</v>
      </c>
      <c r="AP206" s="3" t="s">
        <v>75</v>
      </c>
      <c r="AS206" s="3" t="s">
        <v>1476</v>
      </c>
      <c r="AT206" s="3" t="s">
        <v>1477</v>
      </c>
      <c r="AX206" s="3" t="s">
        <v>61</v>
      </c>
    </row>
    <row r="207" spans="1:50" s="3" customFormat="1" x14ac:dyDescent="0.35">
      <c r="A207" s="3" t="s">
        <v>1251</v>
      </c>
      <c r="B207" s="3" t="s">
        <v>1252</v>
      </c>
      <c r="C207" s="3" t="s">
        <v>1253</v>
      </c>
      <c r="D207" s="3" t="s">
        <v>120</v>
      </c>
      <c r="E207" s="3">
        <v>6512370656</v>
      </c>
      <c r="F207" s="3" t="s">
        <v>1254</v>
      </c>
      <c r="G207" s="4">
        <v>44144.530162037037</v>
      </c>
      <c r="H207" s="3" t="s">
        <v>61</v>
      </c>
      <c r="I207" s="3" t="s">
        <v>83</v>
      </c>
      <c r="K207" s="3" t="s">
        <v>329</v>
      </c>
      <c r="M207" s="3" t="s">
        <v>85</v>
      </c>
      <c r="O207" s="3" t="s">
        <v>1255</v>
      </c>
      <c r="Q207" s="3" t="s">
        <v>124</v>
      </c>
      <c r="S207" s="3" t="s">
        <v>1256</v>
      </c>
      <c r="U207" s="3" t="s">
        <v>1257</v>
      </c>
      <c r="AG207" s="3" t="s">
        <v>73</v>
      </c>
      <c r="AX207" s="3" t="s">
        <v>61</v>
      </c>
    </row>
    <row r="208" spans="1:50" s="3" customFormat="1" x14ac:dyDescent="0.35">
      <c r="A208" s="3" t="s">
        <v>292</v>
      </c>
      <c r="B208" s="3" t="s">
        <v>293</v>
      </c>
      <c r="C208" s="3" t="s">
        <v>283</v>
      </c>
      <c r="D208" s="3" t="s">
        <v>223</v>
      </c>
      <c r="E208" s="3" t="s">
        <v>294</v>
      </c>
      <c r="F208" s="3" t="s">
        <v>295</v>
      </c>
      <c r="G208" s="4">
        <v>44152.383298611108</v>
      </c>
      <c r="H208" s="3" t="s">
        <v>61</v>
      </c>
      <c r="I208" s="3" t="s">
        <v>83</v>
      </c>
      <c r="K208" s="3" t="s">
        <v>296</v>
      </c>
      <c r="M208" s="3" t="s">
        <v>109</v>
      </c>
      <c r="O208" s="3" t="s">
        <v>297</v>
      </c>
      <c r="Q208" s="3" t="s">
        <v>124</v>
      </c>
      <c r="S208" s="3" t="s">
        <v>298</v>
      </c>
      <c r="U208" s="3" t="s">
        <v>37</v>
      </c>
      <c r="V208" s="3" t="s">
        <v>299</v>
      </c>
      <c r="AG208" s="3" t="s">
        <v>146</v>
      </c>
      <c r="AH208" s="3" t="s">
        <v>300</v>
      </c>
      <c r="AS208" s="3" t="s">
        <v>301</v>
      </c>
      <c r="AT208" s="3" t="s">
        <v>302</v>
      </c>
      <c r="AX208" s="3" t="s">
        <v>61</v>
      </c>
    </row>
    <row r="209" spans="1:50" s="3" customFormat="1" x14ac:dyDescent="0.35">
      <c r="A209" s="3" t="s">
        <v>2181</v>
      </c>
      <c r="B209" s="3" t="s">
        <v>2182</v>
      </c>
      <c r="C209" s="3" t="s">
        <v>2183</v>
      </c>
      <c r="D209" s="3" t="s">
        <v>2184</v>
      </c>
      <c r="E209" s="3">
        <v>9522260075</v>
      </c>
      <c r="F209" s="3" t="s">
        <v>2185</v>
      </c>
      <c r="G209" s="4">
        <v>44138.480717592596</v>
      </c>
      <c r="H209" s="3" t="s">
        <v>61</v>
      </c>
      <c r="I209" s="3" t="s">
        <v>83</v>
      </c>
      <c r="K209" s="3" t="s">
        <v>2186</v>
      </c>
      <c r="M209" s="3" t="s">
        <v>85</v>
      </c>
      <c r="O209" s="3" t="s">
        <v>2187</v>
      </c>
      <c r="Q209" s="3" t="s">
        <v>87</v>
      </c>
      <c r="S209" s="3" t="s">
        <v>318</v>
      </c>
      <c r="U209" s="3" t="s">
        <v>126</v>
      </c>
      <c r="W209" s="3" t="s">
        <v>55</v>
      </c>
      <c r="X209" s="3">
        <v>50</v>
      </c>
      <c r="Y209" s="3">
        <v>70</v>
      </c>
      <c r="Z209" s="3">
        <v>300</v>
      </c>
      <c r="AA209" s="3" t="s">
        <v>2188</v>
      </c>
      <c r="AB209" s="3" t="s">
        <v>61</v>
      </c>
      <c r="AD209" s="3" t="s">
        <v>72</v>
      </c>
      <c r="AG209" s="3" t="s">
        <v>146</v>
      </c>
      <c r="AI209" s="3" t="s">
        <v>75</v>
      </c>
      <c r="AJ209" s="3" t="s">
        <v>75</v>
      </c>
      <c r="AK209" s="3" t="s">
        <v>75</v>
      </c>
      <c r="AL209" s="3" t="s">
        <v>75</v>
      </c>
      <c r="AM209" s="3" t="s">
        <v>75</v>
      </c>
      <c r="AN209" s="3" t="s">
        <v>101</v>
      </c>
      <c r="AO209" s="3" t="s">
        <v>75</v>
      </c>
      <c r="AP209" s="3" t="s">
        <v>76</v>
      </c>
      <c r="AS209" s="3" t="s">
        <v>2189</v>
      </c>
      <c r="AT209" s="3" t="s">
        <v>2190</v>
      </c>
      <c r="AV209" s="3" t="s">
        <v>291</v>
      </c>
      <c r="AW209" s="3" t="s">
        <v>456</v>
      </c>
      <c r="AX209" s="3" t="s">
        <v>48</v>
      </c>
    </row>
    <row r="210" spans="1:50" s="3" customFormat="1" x14ac:dyDescent="0.35">
      <c r="A210" s="3" t="s">
        <v>3262</v>
      </c>
      <c r="B210" s="3" t="s">
        <v>3263</v>
      </c>
      <c r="C210" s="3" t="s">
        <v>3264</v>
      </c>
      <c r="D210" s="3" t="s">
        <v>3265</v>
      </c>
      <c r="E210" s="3" t="s">
        <v>3266</v>
      </c>
      <c r="F210" s="3" t="s">
        <v>3267</v>
      </c>
      <c r="G210" s="4">
        <v>44137.463831018518</v>
      </c>
      <c r="H210" s="3" t="s">
        <v>61</v>
      </c>
      <c r="I210" s="3" t="s">
        <v>83</v>
      </c>
      <c r="K210" s="3" t="s">
        <v>514</v>
      </c>
      <c r="M210" s="3" t="s">
        <v>85</v>
      </c>
      <c r="O210" s="3" t="s">
        <v>450</v>
      </c>
      <c r="Q210" s="3" t="s">
        <v>111</v>
      </c>
      <c r="S210" s="3" t="s">
        <v>3268</v>
      </c>
      <c r="U210" s="3" t="s">
        <v>275</v>
      </c>
      <c r="W210" s="3" t="s">
        <v>55</v>
      </c>
      <c r="X210" s="3">
        <v>300</v>
      </c>
      <c r="Y210" s="3">
        <v>500</v>
      </c>
      <c r="Z210" s="3">
        <v>300</v>
      </c>
      <c r="AA210" s="3" t="s">
        <v>3269</v>
      </c>
      <c r="AB210" s="3" t="s">
        <v>61</v>
      </c>
      <c r="AD210" s="3" t="s">
        <v>72</v>
      </c>
      <c r="AF210" s="3" t="s">
        <v>3270</v>
      </c>
      <c r="AG210" s="3" t="s">
        <v>195</v>
      </c>
      <c r="AI210" s="3" t="s">
        <v>75</v>
      </c>
      <c r="AJ210" s="3" t="s">
        <v>100</v>
      </c>
      <c r="AK210" s="3" t="s">
        <v>75</v>
      </c>
      <c r="AL210" s="3" t="s">
        <v>75</v>
      </c>
      <c r="AM210" s="3" t="s">
        <v>75</v>
      </c>
      <c r="AN210" s="3" t="s">
        <v>100</v>
      </c>
      <c r="AO210" s="3" t="s">
        <v>75</v>
      </c>
      <c r="AP210" s="3" t="s">
        <v>75</v>
      </c>
      <c r="AV210" s="3" t="s">
        <v>621</v>
      </c>
      <c r="AW210" s="3" t="s">
        <v>134</v>
      </c>
      <c r="AX210" s="3" t="s">
        <v>48</v>
      </c>
    </row>
    <row r="211" spans="1:50" s="3" customFormat="1" x14ac:dyDescent="0.35">
      <c r="A211" s="3" t="s">
        <v>2484</v>
      </c>
      <c r="B211" s="3" t="s">
        <v>2485</v>
      </c>
      <c r="C211" s="3" t="s">
        <v>2486</v>
      </c>
      <c r="D211" s="3" t="s">
        <v>2487</v>
      </c>
      <c r="E211" s="3">
        <v>5074524100</v>
      </c>
      <c r="F211" s="3" t="s">
        <v>2488</v>
      </c>
      <c r="G211" s="4">
        <v>44137.675995370373</v>
      </c>
      <c r="H211" s="3" t="s">
        <v>61</v>
      </c>
      <c r="I211" s="3" t="s">
        <v>83</v>
      </c>
      <c r="K211" s="3" t="s">
        <v>1234</v>
      </c>
      <c r="M211" s="3" t="s">
        <v>50</v>
      </c>
      <c r="O211" s="3" t="s">
        <v>2489</v>
      </c>
      <c r="Q211" s="3" t="s">
        <v>124</v>
      </c>
      <c r="S211" s="3" t="s">
        <v>2490</v>
      </c>
      <c r="U211" s="3" t="s">
        <v>89</v>
      </c>
      <c r="W211" s="3" t="s">
        <v>1746</v>
      </c>
      <c r="X211" s="3">
        <v>5</v>
      </c>
      <c r="Z211" s="3">
        <v>25</v>
      </c>
      <c r="AB211" s="3" t="s">
        <v>61</v>
      </c>
      <c r="AD211" s="3" t="s">
        <v>72</v>
      </c>
      <c r="AG211" s="3" t="s">
        <v>73</v>
      </c>
      <c r="AI211" s="3" t="s">
        <v>75</v>
      </c>
      <c r="AJ211" s="3" t="s">
        <v>75</v>
      </c>
      <c r="AK211" s="3" t="s">
        <v>100</v>
      </c>
      <c r="AL211" s="3" t="s">
        <v>100</v>
      </c>
      <c r="AM211" s="3" t="s">
        <v>75</v>
      </c>
      <c r="AN211" s="3" t="s">
        <v>75</v>
      </c>
      <c r="AO211" s="3" t="s">
        <v>100</v>
      </c>
      <c r="AP211" s="3" t="s">
        <v>75</v>
      </c>
      <c r="AS211" s="3" t="s">
        <v>2491</v>
      </c>
      <c r="AT211" s="3" t="s">
        <v>2492</v>
      </c>
      <c r="AV211" s="3" t="s">
        <v>397</v>
      </c>
      <c r="AW211" s="3" t="s">
        <v>234</v>
      </c>
      <c r="AX211" s="3" t="s">
        <v>61</v>
      </c>
    </row>
    <row r="212" spans="1:50" s="3" customFormat="1" x14ac:dyDescent="0.35">
      <c r="A212" s="3" t="s">
        <v>2387</v>
      </c>
      <c r="B212" s="3" t="s">
        <v>2388</v>
      </c>
      <c r="C212" s="3" t="s">
        <v>2389</v>
      </c>
      <c r="D212" s="3" t="s">
        <v>2390</v>
      </c>
      <c r="F212" s="3" t="s">
        <v>2391</v>
      </c>
      <c r="G212" s="4">
        <v>44138.296018518522</v>
      </c>
      <c r="H212" s="3" t="s">
        <v>48</v>
      </c>
      <c r="I212" s="3" t="s">
        <v>2392</v>
      </c>
      <c r="M212" s="3" t="s">
        <v>50</v>
      </c>
      <c r="O212" s="3" t="s">
        <v>711</v>
      </c>
      <c r="Q212" s="3" t="s">
        <v>273</v>
      </c>
      <c r="S212" s="3" t="s">
        <v>112</v>
      </c>
      <c r="U212" s="3" t="s">
        <v>331</v>
      </c>
      <c r="W212" s="3" t="s">
        <v>260</v>
      </c>
      <c r="Y212" s="6">
        <v>43961</v>
      </c>
      <c r="Z212" s="3">
        <v>50</v>
      </c>
      <c r="AB212" s="3" t="s">
        <v>61</v>
      </c>
      <c r="AD212" s="3" t="s">
        <v>99</v>
      </c>
      <c r="AG212" s="3" t="s">
        <v>146</v>
      </c>
      <c r="AI212" s="3" t="s">
        <v>75</v>
      </c>
      <c r="AJ212" s="3" t="s">
        <v>75</v>
      </c>
      <c r="AL212" s="3" t="s">
        <v>76</v>
      </c>
      <c r="AM212" s="3" t="s">
        <v>76</v>
      </c>
      <c r="AP212" s="3" t="s">
        <v>76</v>
      </c>
    </row>
    <row r="213" spans="1:50" s="3" customFormat="1" x14ac:dyDescent="0.35">
      <c r="A213" s="3" t="s">
        <v>827</v>
      </c>
      <c r="B213" s="3" t="s">
        <v>828</v>
      </c>
      <c r="C213" s="3" t="s">
        <v>829</v>
      </c>
      <c r="D213" s="3" t="s">
        <v>830</v>
      </c>
      <c r="E213" s="3">
        <v>3202510571</v>
      </c>
      <c r="F213" s="3" t="s">
        <v>831</v>
      </c>
      <c r="G213" s="4">
        <v>44144.871122685188</v>
      </c>
      <c r="H213" s="3" t="s">
        <v>61</v>
      </c>
      <c r="I213" s="3" t="s">
        <v>83</v>
      </c>
      <c r="K213" s="3" t="s">
        <v>832</v>
      </c>
      <c r="M213" s="3" t="s">
        <v>50</v>
      </c>
      <c r="O213" s="3" t="s">
        <v>833</v>
      </c>
      <c r="Q213" s="3" t="s">
        <v>273</v>
      </c>
      <c r="S213" s="3" t="s">
        <v>834</v>
      </c>
      <c r="T213" s="3" t="s">
        <v>835</v>
      </c>
      <c r="U213" s="3" t="s">
        <v>54</v>
      </c>
      <c r="W213" s="3" t="s">
        <v>55</v>
      </c>
      <c r="X213" s="3">
        <v>20</v>
      </c>
      <c r="Y213" s="3">
        <v>5</v>
      </c>
      <c r="Z213" s="3">
        <v>10</v>
      </c>
      <c r="AA213" s="3" t="s">
        <v>836</v>
      </c>
      <c r="AB213" s="3" t="s">
        <v>48</v>
      </c>
      <c r="AC213" s="3" t="s">
        <v>837</v>
      </c>
      <c r="AD213" s="3" t="s">
        <v>465</v>
      </c>
      <c r="AE213" s="3" t="s">
        <v>72</v>
      </c>
      <c r="AF213" s="3" t="s">
        <v>838</v>
      </c>
      <c r="AG213" s="3" t="s">
        <v>73</v>
      </c>
      <c r="AI213" s="3" t="s">
        <v>100</v>
      </c>
      <c r="AJ213" s="3" t="s">
        <v>100</v>
      </c>
      <c r="AK213" s="3" t="s">
        <v>100</v>
      </c>
      <c r="AL213" s="3" t="s">
        <v>75</v>
      </c>
      <c r="AM213" s="3" t="s">
        <v>100</v>
      </c>
      <c r="AN213" s="3" t="s">
        <v>100</v>
      </c>
      <c r="AO213" s="3" t="s">
        <v>100</v>
      </c>
      <c r="AP213" s="3" t="s">
        <v>100</v>
      </c>
      <c r="AT213" s="3" t="s">
        <v>839</v>
      </c>
      <c r="AV213" s="3" t="s">
        <v>840</v>
      </c>
      <c r="AW213" s="3" t="s">
        <v>134</v>
      </c>
      <c r="AX213" s="3" t="s">
        <v>48</v>
      </c>
    </row>
    <row r="214" spans="1:50" s="3" customFormat="1" x14ac:dyDescent="0.35">
      <c r="A214" s="3" t="s">
        <v>827</v>
      </c>
      <c r="B214" s="3" t="s">
        <v>1020</v>
      </c>
      <c r="C214" s="3" t="s">
        <v>283</v>
      </c>
      <c r="D214" s="3" t="s">
        <v>2264</v>
      </c>
      <c r="E214" s="3" t="s">
        <v>2265</v>
      </c>
      <c r="F214" s="3" t="s">
        <v>2266</v>
      </c>
      <c r="G214" s="4">
        <v>44138.451354166667</v>
      </c>
      <c r="H214" s="3" t="s">
        <v>61</v>
      </c>
      <c r="I214" s="3" t="s">
        <v>83</v>
      </c>
      <c r="K214" s="3" t="s">
        <v>832</v>
      </c>
      <c r="M214" s="3" t="s">
        <v>50</v>
      </c>
      <c r="O214" s="3" t="s">
        <v>833</v>
      </c>
      <c r="Q214" s="3" t="s">
        <v>111</v>
      </c>
      <c r="S214" s="3" t="s">
        <v>2267</v>
      </c>
      <c r="T214" s="3" t="s">
        <v>2268</v>
      </c>
      <c r="U214" s="3" t="s">
        <v>2269</v>
      </c>
      <c r="AG214" s="3" t="s">
        <v>146</v>
      </c>
      <c r="AS214" s="3" t="s">
        <v>2270</v>
      </c>
      <c r="AT214" s="3" t="s">
        <v>2271</v>
      </c>
      <c r="AX214" s="3" t="s">
        <v>48</v>
      </c>
    </row>
    <row r="215" spans="1:50" s="3" customFormat="1" x14ac:dyDescent="0.35">
      <c r="A215" s="3" t="s">
        <v>2821</v>
      </c>
      <c r="B215" s="3" t="s">
        <v>2072</v>
      </c>
      <c r="C215" s="3" t="s">
        <v>2822</v>
      </c>
      <c r="E215" s="3">
        <v>4014558016</v>
      </c>
      <c r="F215" s="3" t="s">
        <v>2823</v>
      </c>
      <c r="G215" s="4">
        <v>44137.569652777776</v>
      </c>
      <c r="H215" s="3" t="s">
        <v>48</v>
      </c>
      <c r="I215" s="3" t="s">
        <v>1606</v>
      </c>
      <c r="M215" s="3" t="s">
        <v>109</v>
      </c>
      <c r="O215" s="3" t="s">
        <v>1136</v>
      </c>
      <c r="Q215" s="3" t="s">
        <v>273</v>
      </c>
      <c r="S215" s="3" t="s">
        <v>2824</v>
      </c>
      <c r="T215" s="3" t="s">
        <v>2825</v>
      </c>
      <c r="U215" s="3" t="s">
        <v>54</v>
      </c>
      <c r="W215" s="3" t="s">
        <v>158</v>
      </c>
      <c r="Z215" s="3" t="s">
        <v>2826</v>
      </c>
      <c r="AA215" s="3" t="s">
        <v>2827</v>
      </c>
      <c r="AB215" s="3" t="s">
        <v>48</v>
      </c>
      <c r="AC215" s="3" t="s">
        <v>2828</v>
      </c>
      <c r="AD215" s="3" t="s">
        <v>72</v>
      </c>
      <c r="AE215" s="3" t="s">
        <v>72</v>
      </c>
      <c r="AF215" s="3" t="s">
        <v>2829</v>
      </c>
      <c r="AG215" s="3" t="s">
        <v>146</v>
      </c>
      <c r="AH215" s="3" t="s">
        <v>2830</v>
      </c>
      <c r="AI215" s="3" t="s">
        <v>100</v>
      </c>
      <c r="AJ215" s="3" t="s">
        <v>100</v>
      </c>
      <c r="AK215" s="3" t="s">
        <v>100</v>
      </c>
      <c r="AL215" s="3" t="s">
        <v>100</v>
      </c>
      <c r="AM215" s="3" t="s">
        <v>101</v>
      </c>
      <c r="AN215" s="3" t="s">
        <v>100</v>
      </c>
      <c r="AO215" s="3" t="s">
        <v>100</v>
      </c>
      <c r="AP215" s="3" t="s">
        <v>76</v>
      </c>
      <c r="AS215" s="3" t="s">
        <v>2831</v>
      </c>
      <c r="AT215" s="3" t="s">
        <v>2832</v>
      </c>
      <c r="AW215" s="3" t="s">
        <v>165</v>
      </c>
    </row>
    <row r="216" spans="1:50" s="3" customFormat="1" x14ac:dyDescent="0.35">
      <c r="A216" s="3" t="s">
        <v>3067</v>
      </c>
      <c r="B216" s="3" t="s">
        <v>3068</v>
      </c>
      <c r="C216" s="3" t="s">
        <v>3069</v>
      </c>
      <c r="D216" s="3" t="s">
        <v>223</v>
      </c>
      <c r="E216" s="3">
        <v>6513316417</v>
      </c>
      <c r="F216" s="3" t="s">
        <v>3070</v>
      </c>
      <c r="G216" s="4">
        <v>44137.493900462963</v>
      </c>
      <c r="H216" s="3" t="s">
        <v>61</v>
      </c>
      <c r="I216" s="3" t="s">
        <v>83</v>
      </c>
      <c r="K216" s="3" t="s">
        <v>271</v>
      </c>
      <c r="M216" s="3" t="s">
        <v>85</v>
      </c>
      <c r="O216" s="3" t="s">
        <v>187</v>
      </c>
      <c r="Q216" s="3" t="s">
        <v>273</v>
      </c>
      <c r="S216" s="3" t="s">
        <v>3071</v>
      </c>
      <c r="T216" s="3" t="s">
        <v>3072</v>
      </c>
      <c r="U216" s="3" t="s">
        <v>345</v>
      </c>
      <c r="W216" s="3" t="s">
        <v>19</v>
      </c>
      <c r="Y216" s="3" t="s">
        <v>3073</v>
      </c>
      <c r="AA216" s="3" t="s">
        <v>3074</v>
      </c>
      <c r="AB216" s="3" t="s">
        <v>61</v>
      </c>
      <c r="AD216" s="3" t="s">
        <v>193</v>
      </c>
      <c r="AF216" s="3" t="s">
        <v>3075</v>
      </c>
      <c r="AG216" s="3" t="s">
        <v>146</v>
      </c>
      <c r="AH216" s="3" t="s">
        <v>3076</v>
      </c>
      <c r="AI216" s="3" t="s">
        <v>100</v>
      </c>
      <c r="AJ216" s="3" t="s">
        <v>75</v>
      </c>
      <c r="AK216" s="3" t="s">
        <v>100</v>
      </c>
      <c r="AL216" s="3" t="s">
        <v>100</v>
      </c>
      <c r="AM216" s="3" t="s">
        <v>75</v>
      </c>
      <c r="AN216" s="3" t="s">
        <v>100</v>
      </c>
      <c r="AO216" s="3" t="s">
        <v>100</v>
      </c>
      <c r="AP216" s="3" t="s">
        <v>75</v>
      </c>
      <c r="AQ216" s="3" t="s">
        <v>100</v>
      </c>
      <c r="AR216" s="3" t="s">
        <v>3077</v>
      </c>
      <c r="AS216" s="3" t="s">
        <v>3078</v>
      </c>
      <c r="AT216" s="3" t="s">
        <v>3079</v>
      </c>
      <c r="AV216" s="3" t="s">
        <v>133</v>
      </c>
      <c r="AW216" s="3" t="s">
        <v>165</v>
      </c>
      <c r="AX216" s="3" t="s">
        <v>48</v>
      </c>
    </row>
    <row r="217" spans="1:50" s="3" customFormat="1" x14ac:dyDescent="0.35">
      <c r="A217" s="3" t="s">
        <v>2474</v>
      </c>
      <c r="B217" s="3" t="s">
        <v>2475</v>
      </c>
      <c r="C217" s="3" t="s">
        <v>2476</v>
      </c>
      <c r="D217" s="3" t="s">
        <v>2477</v>
      </c>
      <c r="E217" s="3" t="s">
        <v>2478</v>
      </c>
      <c r="F217" s="3" t="s">
        <v>2479</v>
      </c>
      <c r="G217" s="4">
        <v>44137.716168981482</v>
      </c>
      <c r="H217" s="3" t="s">
        <v>48</v>
      </c>
      <c r="I217" s="3" t="s">
        <v>240</v>
      </c>
      <c r="M217" s="3" t="s">
        <v>109</v>
      </c>
      <c r="O217" s="3" t="s">
        <v>1920</v>
      </c>
      <c r="Q217" s="3" t="s">
        <v>111</v>
      </c>
      <c r="S217" s="3" t="s">
        <v>463</v>
      </c>
      <c r="U217" s="3" t="s">
        <v>1112</v>
      </c>
      <c r="W217" s="3" t="s">
        <v>245</v>
      </c>
      <c r="Y217" s="3">
        <v>17</v>
      </c>
      <c r="Z217" s="3">
        <v>40</v>
      </c>
      <c r="AA217" s="3" t="s">
        <v>2480</v>
      </c>
      <c r="AB217" s="3" t="s">
        <v>61</v>
      </c>
      <c r="AD217" s="3" t="s">
        <v>72</v>
      </c>
      <c r="AF217" s="3" t="s">
        <v>2481</v>
      </c>
      <c r="AG217" s="3" t="s">
        <v>146</v>
      </c>
      <c r="AI217" s="3" t="s">
        <v>100</v>
      </c>
      <c r="AJ217" s="3" t="s">
        <v>100</v>
      </c>
      <c r="AK217" s="3" t="s">
        <v>100</v>
      </c>
      <c r="AL217" s="3" t="s">
        <v>75</v>
      </c>
      <c r="AM217" s="3" t="s">
        <v>75</v>
      </c>
      <c r="AN217" s="3" t="s">
        <v>75</v>
      </c>
      <c r="AO217" s="3" t="s">
        <v>75</v>
      </c>
      <c r="AP217" s="3" t="s">
        <v>75</v>
      </c>
      <c r="AS217" s="3" t="s">
        <v>2482</v>
      </c>
      <c r="AT217" s="3" t="s">
        <v>2483</v>
      </c>
      <c r="AW217" s="3" t="s">
        <v>134</v>
      </c>
    </row>
    <row r="218" spans="1:50" s="3" customFormat="1" x14ac:dyDescent="0.35">
      <c r="A218" s="3" t="s">
        <v>1504</v>
      </c>
      <c r="B218" s="3" t="s">
        <v>1505</v>
      </c>
      <c r="C218" s="3" t="s">
        <v>1506</v>
      </c>
      <c r="D218" s="3" t="s">
        <v>1507</v>
      </c>
      <c r="E218" s="3">
        <v>2186791710</v>
      </c>
      <c r="F218" s="3" t="s">
        <v>1508</v>
      </c>
      <c r="G218" s="4">
        <v>44144.49931712963</v>
      </c>
      <c r="H218" s="3" t="s">
        <v>61</v>
      </c>
      <c r="I218" s="3" t="s">
        <v>83</v>
      </c>
      <c r="K218" s="3" t="s">
        <v>1509</v>
      </c>
      <c r="M218" s="3" t="s">
        <v>85</v>
      </c>
      <c r="O218" s="3" t="s">
        <v>1510</v>
      </c>
      <c r="Q218" s="3" t="s">
        <v>124</v>
      </c>
      <c r="S218" s="3" t="s">
        <v>1511</v>
      </c>
      <c r="U218" s="3" t="s">
        <v>695</v>
      </c>
      <c r="W218" s="3" t="s">
        <v>713</v>
      </c>
      <c r="X218" s="3">
        <v>100</v>
      </c>
      <c r="Y218" s="3">
        <v>1500</v>
      </c>
      <c r="AA218" s="3" t="s">
        <v>1512</v>
      </c>
      <c r="AB218" s="3" t="s">
        <v>61</v>
      </c>
      <c r="AD218" s="3" t="s">
        <v>176</v>
      </c>
      <c r="AG218" s="3" t="s">
        <v>73</v>
      </c>
      <c r="AI218" s="3" t="s">
        <v>76</v>
      </c>
      <c r="AJ218" s="3" t="s">
        <v>75</v>
      </c>
      <c r="AK218" s="3" t="s">
        <v>100</v>
      </c>
      <c r="AL218" s="3" t="s">
        <v>76</v>
      </c>
      <c r="AM218" s="3" t="s">
        <v>75</v>
      </c>
      <c r="AN218" s="3" t="s">
        <v>75</v>
      </c>
      <c r="AO218" s="3" t="s">
        <v>100</v>
      </c>
      <c r="AP218" s="3" t="s">
        <v>75</v>
      </c>
      <c r="AT218" s="3" t="s">
        <v>1513</v>
      </c>
      <c r="AX218" s="3" t="s">
        <v>61</v>
      </c>
    </row>
    <row r="219" spans="1:50" s="3" customFormat="1" x14ac:dyDescent="0.35">
      <c r="A219" s="3" t="s">
        <v>56</v>
      </c>
      <c r="B219" s="3" t="s">
        <v>57</v>
      </c>
      <c r="C219" s="3" t="s">
        <v>58</v>
      </c>
      <c r="D219" s="3" t="s">
        <v>59</v>
      </c>
      <c r="E219" s="3">
        <v>7015539065</v>
      </c>
      <c r="F219" s="3" t="s">
        <v>60</v>
      </c>
      <c r="G219" s="4">
        <v>44158.391412037039</v>
      </c>
      <c r="H219" s="3" t="s">
        <v>61</v>
      </c>
      <c r="I219" s="3" t="s">
        <v>62</v>
      </c>
      <c r="M219" s="3" t="s">
        <v>63</v>
      </c>
      <c r="Q219" s="3" t="s">
        <v>64</v>
      </c>
      <c r="S219" s="3" t="s">
        <v>65</v>
      </c>
      <c r="T219" s="3" t="s">
        <v>66</v>
      </c>
      <c r="U219" s="3" t="s">
        <v>67</v>
      </c>
      <c r="W219" s="3" t="s">
        <v>68</v>
      </c>
      <c r="X219" s="3" t="s">
        <v>69</v>
      </c>
      <c r="Y219" s="3" t="s">
        <v>70</v>
      </c>
      <c r="AA219" s="3" t="s">
        <v>71</v>
      </c>
      <c r="AB219" s="3" t="s">
        <v>61</v>
      </c>
      <c r="AD219" s="3" t="s">
        <v>72</v>
      </c>
      <c r="AG219" s="3" t="s">
        <v>73</v>
      </c>
      <c r="AH219" s="3" t="s">
        <v>74</v>
      </c>
      <c r="AI219" s="3" t="s">
        <v>75</v>
      </c>
      <c r="AJ219" s="3" t="s">
        <v>76</v>
      </c>
      <c r="AK219" s="3" t="s">
        <v>75</v>
      </c>
      <c r="AL219" s="3" t="s">
        <v>76</v>
      </c>
      <c r="AM219" s="3" t="s">
        <v>76</v>
      </c>
      <c r="AN219" s="3" t="s">
        <v>75</v>
      </c>
      <c r="AO219" s="3" t="s">
        <v>75</v>
      </c>
      <c r="AP219" s="3" t="s">
        <v>75</v>
      </c>
    </row>
    <row r="220" spans="1:50" s="3" customFormat="1" x14ac:dyDescent="0.35">
      <c r="A220" s="3" t="s">
        <v>1491</v>
      </c>
      <c r="B220" s="3" t="s">
        <v>1492</v>
      </c>
      <c r="C220" s="3" t="s">
        <v>1493</v>
      </c>
      <c r="D220" s="3" t="s">
        <v>306</v>
      </c>
      <c r="E220" s="3">
        <v>6513855105</v>
      </c>
      <c r="F220" s="3" t="s">
        <v>1494</v>
      </c>
      <c r="G220" s="4">
        <v>44144.499456018515</v>
      </c>
      <c r="H220" s="3" t="s">
        <v>61</v>
      </c>
      <c r="I220" s="3" t="s">
        <v>83</v>
      </c>
      <c r="K220" s="3" t="s">
        <v>1495</v>
      </c>
      <c r="M220" s="3" t="s">
        <v>109</v>
      </c>
      <c r="O220" s="3" t="s">
        <v>1496</v>
      </c>
      <c r="Q220" s="3" t="s">
        <v>87</v>
      </c>
      <c r="S220" s="3" t="s">
        <v>463</v>
      </c>
      <c r="U220" s="3" t="s">
        <v>380</v>
      </c>
      <c r="W220" s="3" t="s">
        <v>55</v>
      </c>
      <c r="X220" s="3" t="s">
        <v>1497</v>
      </c>
      <c r="Y220" s="3" t="s">
        <v>1498</v>
      </c>
      <c r="Z220" s="3" t="s">
        <v>1499</v>
      </c>
      <c r="AA220" s="3" t="s">
        <v>1500</v>
      </c>
      <c r="AB220" s="3" t="s">
        <v>61</v>
      </c>
      <c r="AD220" s="3" t="s">
        <v>99</v>
      </c>
      <c r="AG220" s="3" t="s">
        <v>73</v>
      </c>
      <c r="AH220" s="3" t="s">
        <v>1501</v>
      </c>
      <c r="AI220" s="3" t="s">
        <v>75</v>
      </c>
      <c r="AJ220" s="3" t="s">
        <v>100</v>
      </c>
      <c r="AK220" s="3" t="s">
        <v>76</v>
      </c>
      <c r="AL220" s="3" t="s">
        <v>76</v>
      </c>
      <c r="AM220" s="3" t="s">
        <v>76</v>
      </c>
      <c r="AN220" s="3" t="s">
        <v>101</v>
      </c>
      <c r="AO220" s="3" t="s">
        <v>101</v>
      </c>
      <c r="AP220" s="3" t="s">
        <v>76</v>
      </c>
      <c r="AS220" s="3" t="s">
        <v>1502</v>
      </c>
      <c r="AT220" s="3" t="s">
        <v>1503</v>
      </c>
      <c r="AX220" s="3" t="s">
        <v>61</v>
      </c>
    </row>
    <row r="221" spans="1:50" s="3" customFormat="1" x14ac:dyDescent="0.35">
      <c r="A221" s="3" t="s">
        <v>2807</v>
      </c>
      <c r="B221" s="3" t="s">
        <v>1943</v>
      </c>
      <c r="C221" s="3" t="s">
        <v>2808</v>
      </c>
      <c r="D221" s="3" t="s">
        <v>2809</v>
      </c>
      <c r="E221" s="3">
        <v>2104453333</v>
      </c>
      <c r="F221" s="3" t="s">
        <v>2810</v>
      </c>
      <c r="G221" s="4">
        <v>44137.570474537039</v>
      </c>
      <c r="H221" s="3" t="s">
        <v>48</v>
      </c>
      <c r="I221" s="3" t="s">
        <v>1880</v>
      </c>
      <c r="M221" s="3" t="s">
        <v>50</v>
      </c>
      <c r="O221" s="3" t="s">
        <v>2811</v>
      </c>
      <c r="P221" s="3" t="s">
        <v>2812</v>
      </c>
      <c r="Q221" s="3" t="s">
        <v>111</v>
      </c>
      <c r="S221" s="3" t="s">
        <v>463</v>
      </c>
      <c r="T221" s="3" t="s">
        <v>2813</v>
      </c>
      <c r="U221" s="3" t="s">
        <v>2814</v>
      </c>
      <c r="V221" s="3" t="s">
        <v>2815</v>
      </c>
      <c r="W221" s="3" t="s">
        <v>55</v>
      </c>
      <c r="X221" s="3">
        <v>100</v>
      </c>
      <c r="Y221" s="3">
        <v>200</v>
      </c>
      <c r="Z221" s="3">
        <v>200</v>
      </c>
      <c r="AA221" s="3" t="s">
        <v>2816</v>
      </c>
      <c r="AB221" s="3" t="s">
        <v>48</v>
      </c>
      <c r="AC221" s="3" t="s">
        <v>2817</v>
      </c>
      <c r="AD221" s="3" t="s">
        <v>72</v>
      </c>
      <c r="AE221" s="3" t="s">
        <v>72</v>
      </c>
      <c r="AG221" s="3" t="s">
        <v>73</v>
      </c>
      <c r="AH221" s="3" t="s">
        <v>2818</v>
      </c>
      <c r="AI221" s="3" t="s">
        <v>100</v>
      </c>
      <c r="AJ221" s="3" t="s">
        <v>100</v>
      </c>
      <c r="AK221" s="3" t="s">
        <v>100</v>
      </c>
      <c r="AL221" s="3" t="s">
        <v>75</v>
      </c>
      <c r="AM221" s="3" t="s">
        <v>75</v>
      </c>
      <c r="AN221" s="3" t="s">
        <v>100</v>
      </c>
      <c r="AO221" s="3" t="s">
        <v>100</v>
      </c>
      <c r="AP221" s="3" t="s">
        <v>76</v>
      </c>
      <c r="AS221" s="3" t="s">
        <v>2819</v>
      </c>
      <c r="AT221" s="3" t="s">
        <v>2820</v>
      </c>
    </row>
    <row r="222" spans="1:50" s="3" customFormat="1" x14ac:dyDescent="0.35">
      <c r="A222" s="3" t="s">
        <v>2393</v>
      </c>
      <c r="B222" s="3" t="s">
        <v>2394</v>
      </c>
      <c r="C222" s="3" t="s">
        <v>2395</v>
      </c>
      <c r="D222" s="3" t="s">
        <v>2264</v>
      </c>
      <c r="E222" s="3">
        <v>8047808311</v>
      </c>
      <c r="F222" s="3" t="s">
        <v>2396</v>
      </c>
      <c r="G222" s="4">
        <v>44138.220196759263</v>
      </c>
      <c r="H222" s="3" t="s">
        <v>48</v>
      </c>
      <c r="I222" s="3" t="s">
        <v>2397</v>
      </c>
      <c r="M222" s="3" t="s">
        <v>85</v>
      </c>
      <c r="O222" s="3" t="s">
        <v>2398</v>
      </c>
      <c r="Q222" s="3" t="s">
        <v>273</v>
      </c>
      <c r="S222" s="3" t="s">
        <v>155</v>
      </c>
      <c r="T222" s="3" t="s">
        <v>2399</v>
      </c>
      <c r="U222" s="3" t="s">
        <v>490</v>
      </c>
      <c r="W222" s="3" t="s">
        <v>504</v>
      </c>
      <c r="AB222" s="3" t="s">
        <v>61</v>
      </c>
      <c r="AD222" s="3" t="s">
        <v>99</v>
      </c>
      <c r="AF222" s="3" t="s">
        <v>2400</v>
      </c>
      <c r="AG222" s="3" t="s">
        <v>146</v>
      </c>
      <c r="AH222" s="3" t="s">
        <v>2401</v>
      </c>
      <c r="AI222" s="3" t="s">
        <v>100</v>
      </c>
      <c r="AJ222" s="3" t="s">
        <v>100</v>
      </c>
      <c r="AK222" s="3" t="s">
        <v>100</v>
      </c>
      <c r="AL222" s="3" t="s">
        <v>75</v>
      </c>
      <c r="AM222" s="3" t="s">
        <v>100</v>
      </c>
      <c r="AN222" s="3" t="s">
        <v>75</v>
      </c>
      <c r="AO222" s="3" t="s">
        <v>100</v>
      </c>
      <c r="AP222" s="3" t="s">
        <v>76</v>
      </c>
      <c r="AS222" s="3" t="s">
        <v>2402</v>
      </c>
      <c r="AT222" s="3" t="s">
        <v>2403</v>
      </c>
      <c r="AU222" s="3" t="s">
        <v>2404</v>
      </c>
      <c r="AW222" s="3" t="s">
        <v>165</v>
      </c>
    </row>
    <row r="223" spans="1:50" s="3" customFormat="1" x14ac:dyDescent="0.35">
      <c r="A223" s="3" t="s">
        <v>2231</v>
      </c>
      <c r="B223" s="3" t="s">
        <v>2232</v>
      </c>
      <c r="C223" s="3" t="s">
        <v>2233</v>
      </c>
      <c r="D223" s="3" t="s">
        <v>2234</v>
      </c>
      <c r="E223" s="3">
        <v>6235567708</v>
      </c>
      <c r="F223" s="3" t="s">
        <v>2235</v>
      </c>
      <c r="G223" s="4">
        <v>44138.460775462961</v>
      </c>
      <c r="H223" s="3" t="s">
        <v>48</v>
      </c>
      <c r="I223" s="3" t="s">
        <v>2236</v>
      </c>
      <c r="M223" s="3" t="s">
        <v>404</v>
      </c>
      <c r="O223" s="3" t="s">
        <v>211</v>
      </c>
      <c r="Q223" s="3" t="s">
        <v>87</v>
      </c>
      <c r="S223" s="3" t="s">
        <v>112</v>
      </c>
      <c r="U223" s="3" t="s">
        <v>614</v>
      </c>
      <c r="W223" s="3" t="s">
        <v>158</v>
      </c>
      <c r="Z223" s="3">
        <v>50</v>
      </c>
      <c r="AA223" s="3" t="s">
        <v>2237</v>
      </c>
      <c r="AB223" s="3" t="s">
        <v>61</v>
      </c>
      <c r="AD223" s="3" t="s">
        <v>99</v>
      </c>
      <c r="AF223" s="3" t="s">
        <v>2238</v>
      </c>
      <c r="AG223" s="3" t="s">
        <v>146</v>
      </c>
      <c r="AH223" s="3" t="s">
        <v>2239</v>
      </c>
      <c r="AI223" s="3" t="s">
        <v>100</v>
      </c>
      <c r="AJ223" s="3" t="s">
        <v>100</v>
      </c>
      <c r="AK223" s="3" t="s">
        <v>75</v>
      </c>
      <c r="AL223" s="3" t="s">
        <v>75</v>
      </c>
      <c r="AM223" s="3" t="s">
        <v>75</v>
      </c>
      <c r="AN223" s="3" t="s">
        <v>100</v>
      </c>
      <c r="AO223" s="3" t="s">
        <v>100</v>
      </c>
      <c r="AP223" s="3" t="s">
        <v>76</v>
      </c>
      <c r="AS223" s="3" t="s">
        <v>2240</v>
      </c>
      <c r="AT223" s="3" t="s">
        <v>2241</v>
      </c>
      <c r="AW223" s="3" t="s">
        <v>234</v>
      </c>
    </row>
    <row r="224" spans="1:50" s="3" customFormat="1" x14ac:dyDescent="0.35">
      <c r="A224" s="3" t="s">
        <v>2062</v>
      </c>
      <c r="B224" s="3" t="s">
        <v>2063</v>
      </c>
      <c r="C224" s="3" t="s">
        <v>2064</v>
      </c>
      <c r="D224" s="3" t="s">
        <v>207</v>
      </c>
      <c r="E224" s="3">
        <v>5073284466</v>
      </c>
      <c r="F224" s="3" t="s">
        <v>2065</v>
      </c>
      <c r="G224" s="4">
        <v>44138.631909722222</v>
      </c>
      <c r="H224" s="3" t="s">
        <v>48</v>
      </c>
      <c r="I224" s="3" t="s">
        <v>83</v>
      </c>
      <c r="K224" s="3" t="s">
        <v>1049</v>
      </c>
      <c r="M224" s="3" t="s">
        <v>85</v>
      </c>
      <c r="O224" s="3" t="s">
        <v>405</v>
      </c>
      <c r="Q224" s="3" t="s">
        <v>273</v>
      </c>
      <c r="S224" s="3" t="s">
        <v>2066</v>
      </c>
      <c r="U224" s="3" t="s">
        <v>791</v>
      </c>
      <c r="W224" s="3" t="s">
        <v>260</v>
      </c>
      <c r="Y224" s="3">
        <v>75</v>
      </c>
      <c r="Z224" s="3" t="s">
        <v>2067</v>
      </c>
      <c r="AA224" s="3" t="s">
        <v>2068</v>
      </c>
      <c r="AB224" s="3" t="s">
        <v>61</v>
      </c>
      <c r="AD224" s="3" t="s">
        <v>99</v>
      </c>
      <c r="AG224" s="3" t="s">
        <v>146</v>
      </c>
      <c r="AI224" s="3" t="s">
        <v>100</v>
      </c>
      <c r="AJ224" s="3" t="s">
        <v>100</v>
      </c>
      <c r="AK224" s="3" t="s">
        <v>75</v>
      </c>
      <c r="AL224" s="3" t="s">
        <v>100</v>
      </c>
      <c r="AM224" s="3" t="s">
        <v>75</v>
      </c>
      <c r="AN224" s="3" t="s">
        <v>100</v>
      </c>
      <c r="AO224" s="3" t="s">
        <v>100</v>
      </c>
      <c r="AP224" s="3" t="s">
        <v>75</v>
      </c>
      <c r="AS224" s="3" t="s">
        <v>2069</v>
      </c>
      <c r="AT224" s="3" t="s">
        <v>2070</v>
      </c>
    </row>
    <row r="225" spans="1:50" s="3" customFormat="1" x14ac:dyDescent="0.35">
      <c r="A225" s="3" t="s">
        <v>1045</v>
      </c>
      <c r="B225" s="3" t="s">
        <v>1046</v>
      </c>
      <c r="C225" s="3" t="s">
        <v>1047</v>
      </c>
      <c r="D225" s="3" t="s">
        <v>223</v>
      </c>
      <c r="E225" s="3">
        <v>5073282344</v>
      </c>
      <c r="F225" s="3" t="s">
        <v>1048</v>
      </c>
      <c r="G225" s="4">
        <v>44144.617615740739</v>
      </c>
      <c r="H225" s="3" t="s">
        <v>61</v>
      </c>
      <c r="I225" s="3" t="s">
        <v>83</v>
      </c>
      <c r="K225" s="3" t="s">
        <v>1049</v>
      </c>
      <c r="M225" s="3" t="s">
        <v>109</v>
      </c>
      <c r="O225" s="3" t="s">
        <v>1050</v>
      </c>
      <c r="Q225" s="3" t="s">
        <v>154</v>
      </c>
      <c r="S225" s="3" t="s">
        <v>1051</v>
      </c>
      <c r="T225" s="3" t="s">
        <v>1052</v>
      </c>
      <c r="U225" s="3" t="s">
        <v>157</v>
      </c>
      <c r="W225" s="3" t="s">
        <v>713</v>
      </c>
      <c r="AA225" s="3" t="s">
        <v>1053</v>
      </c>
      <c r="AB225" s="3" t="s">
        <v>48</v>
      </c>
      <c r="AC225" s="3" t="s">
        <v>1054</v>
      </c>
      <c r="AD225" s="3" t="s">
        <v>72</v>
      </c>
      <c r="AE225" s="3" t="s">
        <v>72</v>
      </c>
      <c r="AF225" s="3" t="s">
        <v>1055</v>
      </c>
      <c r="AG225" s="3" t="s">
        <v>146</v>
      </c>
      <c r="AH225" s="3" t="s">
        <v>1056</v>
      </c>
      <c r="AI225" s="3" t="s">
        <v>100</v>
      </c>
      <c r="AJ225" s="3" t="s">
        <v>100</v>
      </c>
      <c r="AK225" s="3" t="s">
        <v>100</v>
      </c>
      <c r="AL225" s="3" t="s">
        <v>100</v>
      </c>
      <c r="AM225" s="3" t="s">
        <v>100</v>
      </c>
      <c r="AN225" s="3" t="s">
        <v>100</v>
      </c>
      <c r="AO225" s="3" t="s">
        <v>100</v>
      </c>
      <c r="AP225" s="3" t="s">
        <v>100</v>
      </c>
      <c r="AS225" s="3" t="s">
        <v>1057</v>
      </c>
      <c r="AT225" s="3" t="s">
        <v>1058</v>
      </c>
    </row>
    <row r="226" spans="1:50" s="3" customFormat="1" x14ac:dyDescent="0.35">
      <c r="A226" s="3" t="s">
        <v>2425</v>
      </c>
      <c r="B226" s="3" t="s">
        <v>2426</v>
      </c>
      <c r="C226" s="3" t="s">
        <v>2427</v>
      </c>
      <c r="D226" s="3" t="s">
        <v>2428</v>
      </c>
      <c r="E226" s="3" t="s">
        <v>2429</v>
      </c>
      <c r="F226" s="3" t="s">
        <v>2430</v>
      </c>
      <c r="G226" s="4">
        <v>44137.825069444443</v>
      </c>
      <c r="H226" s="3" t="s">
        <v>48</v>
      </c>
      <c r="I226" s="3" t="s">
        <v>240</v>
      </c>
      <c r="M226" s="3" t="s">
        <v>1015</v>
      </c>
      <c r="O226" s="3" t="s">
        <v>597</v>
      </c>
      <c r="Q226" s="3" t="s">
        <v>2431</v>
      </c>
      <c r="R226" s="3" t="s">
        <v>2432</v>
      </c>
      <c r="S226" s="3" t="s">
        <v>155</v>
      </c>
      <c r="T226" s="3" t="s">
        <v>2433</v>
      </c>
      <c r="U226" s="3" t="s">
        <v>734</v>
      </c>
      <c r="W226" s="3" t="s">
        <v>2434</v>
      </c>
      <c r="AB226" s="3" t="s">
        <v>61</v>
      </c>
      <c r="AD226" s="3" t="s">
        <v>193</v>
      </c>
      <c r="AF226" s="3" t="s">
        <v>2435</v>
      </c>
      <c r="AG226" s="3" t="s">
        <v>146</v>
      </c>
      <c r="AI226" s="3" t="s">
        <v>75</v>
      </c>
      <c r="AJ226" s="3" t="s">
        <v>75</v>
      </c>
      <c r="AK226" s="3" t="s">
        <v>75</v>
      </c>
      <c r="AL226" s="3" t="s">
        <v>75</v>
      </c>
      <c r="AM226" s="3" t="s">
        <v>75</v>
      </c>
      <c r="AN226" s="3" t="s">
        <v>75</v>
      </c>
      <c r="AO226" s="3" t="s">
        <v>75</v>
      </c>
      <c r="AP226" s="3" t="s">
        <v>75</v>
      </c>
      <c r="AS226" s="3" t="s">
        <v>2436</v>
      </c>
      <c r="AT226" s="3" t="s">
        <v>2437</v>
      </c>
      <c r="AU226" s="3" t="s">
        <v>61</v>
      </c>
      <c r="AW226" s="3" t="s">
        <v>165</v>
      </c>
    </row>
    <row r="227" spans="1:50" s="3" customFormat="1" x14ac:dyDescent="0.35">
      <c r="A227" s="3" t="s">
        <v>3216</v>
      </c>
      <c r="B227" s="3" t="s">
        <v>828</v>
      </c>
      <c r="C227" s="3" t="s">
        <v>3217</v>
      </c>
      <c r="E227" s="3">
        <v>3205844250</v>
      </c>
      <c r="F227" s="3" t="s">
        <v>3218</v>
      </c>
      <c r="G227" s="4">
        <v>44137.468587962961</v>
      </c>
      <c r="H227" s="3" t="s">
        <v>61</v>
      </c>
      <c r="I227" s="3" t="s">
        <v>83</v>
      </c>
      <c r="K227" s="3" t="s">
        <v>1448</v>
      </c>
      <c r="M227" s="3" t="s">
        <v>85</v>
      </c>
      <c r="O227" s="3" t="s">
        <v>957</v>
      </c>
      <c r="Q227" s="3" t="s">
        <v>124</v>
      </c>
      <c r="S227" s="3" t="s">
        <v>3219</v>
      </c>
      <c r="U227" s="3" t="s">
        <v>1017</v>
      </c>
      <c r="W227" s="3" t="s">
        <v>55</v>
      </c>
      <c r="X227" s="3">
        <v>25</v>
      </c>
      <c r="Y227" s="3">
        <v>18</v>
      </c>
      <c r="Z227" s="3">
        <v>6</v>
      </c>
      <c r="AA227" s="3" t="s">
        <v>3220</v>
      </c>
      <c r="AB227" s="3" t="s">
        <v>61</v>
      </c>
      <c r="AD227" s="3" t="s">
        <v>99</v>
      </c>
      <c r="AF227" s="3" t="s">
        <v>3221</v>
      </c>
      <c r="AG227" s="3" t="s">
        <v>73</v>
      </c>
      <c r="AI227" s="3" t="s">
        <v>76</v>
      </c>
      <c r="AJ227" s="3" t="s">
        <v>100</v>
      </c>
      <c r="AK227" s="3" t="s">
        <v>76</v>
      </c>
      <c r="AL227" s="3" t="s">
        <v>101</v>
      </c>
      <c r="AM227" s="3" t="s">
        <v>76</v>
      </c>
      <c r="AN227" s="3" t="s">
        <v>75</v>
      </c>
      <c r="AO227" s="3" t="s">
        <v>75</v>
      </c>
      <c r="AP227" s="3" t="s">
        <v>75</v>
      </c>
      <c r="AR227" s="3" t="s">
        <v>3222</v>
      </c>
      <c r="AS227" s="3" t="s">
        <v>3223</v>
      </c>
      <c r="AT227" s="3" t="s">
        <v>3224</v>
      </c>
      <c r="AW227" s="3" t="s">
        <v>234</v>
      </c>
      <c r="AX227" s="3" t="s">
        <v>48</v>
      </c>
    </row>
    <row r="228" spans="1:50" s="3" customFormat="1" x14ac:dyDescent="0.35">
      <c r="A228" s="3" t="s">
        <v>720</v>
      </c>
      <c r="B228" s="3" t="s">
        <v>721</v>
      </c>
      <c r="C228" s="3" t="s">
        <v>722</v>
      </c>
      <c r="D228" s="3" t="s">
        <v>524</v>
      </c>
      <c r="E228" s="3">
        <v>5078647785</v>
      </c>
      <c r="F228" s="3" t="s">
        <v>723</v>
      </c>
      <c r="G228" s="4">
        <v>44145.476064814815</v>
      </c>
      <c r="H228" s="3" t="s">
        <v>61</v>
      </c>
      <c r="I228" s="3" t="s">
        <v>83</v>
      </c>
      <c r="K228" s="3" t="s">
        <v>296</v>
      </c>
      <c r="M228" s="3" t="s">
        <v>85</v>
      </c>
      <c r="O228" s="3" t="s">
        <v>724</v>
      </c>
      <c r="Q228" s="3" t="s">
        <v>124</v>
      </c>
      <c r="S228" s="3" t="s">
        <v>725</v>
      </c>
      <c r="U228" s="3" t="s">
        <v>695</v>
      </c>
      <c r="W228" s="3" t="s">
        <v>713</v>
      </c>
      <c r="X228" s="3">
        <v>15</v>
      </c>
      <c r="Y228" s="3" t="s">
        <v>726</v>
      </c>
      <c r="AA228" s="3" t="s">
        <v>727</v>
      </c>
      <c r="AB228" s="3" t="s">
        <v>61</v>
      </c>
      <c r="AD228" s="3" t="s">
        <v>72</v>
      </c>
      <c r="AG228" s="3" t="s">
        <v>146</v>
      </c>
      <c r="AI228" s="3" t="s">
        <v>76</v>
      </c>
      <c r="AJ228" s="3" t="s">
        <v>75</v>
      </c>
      <c r="AK228" s="3" t="s">
        <v>76</v>
      </c>
      <c r="AL228" s="3" t="s">
        <v>76</v>
      </c>
      <c r="AM228" s="3" t="s">
        <v>76</v>
      </c>
      <c r="AN228" s="3" t="s">
        <v>76</v>
      </c>
      <c r="AO228" s="3" t="s">
        <v>75</v>
      </c>
      <c r="AP228" s="3" t="s">
        <v>76</v>
      </c>
    </row>
    <row r="229" spans="1:50" s="3" customFormat="1" x14ac:dyDescent="0.35">
      <c r="A229" s="3" t="s">
        <v>687</v>
      </c>
      <c r="B229" s="3" t="s">
        <v>688</v>
      </c>
      <c r="C229" s="3" t="s">
        <v>689</v>
      </c>
      <c r="D229" s="3" t="s">
        <v>120</v>
      </c>
      <c r="E229" s="3">
        <v>6128893482</v>
      </c>
      <c r="F229" s="3" t="s">
        <v>690</v>
      </c>
      <c r="G229" s="4">
        <v>44145.519780092596</v>
      </c>
      <c r="H229" s="3" t="s">
        <v>61</v>
      </c>
      <c r="I229" s="3" t="s">
        <v>83</v>
      </c>
      <c r="K229" s="3" t="s">
        <v>691</v>
      </c>
      <c r="M229" s="3" t="s">
        <v>50</v>
      </c>
      <c r="O229" s="3" t="s">
        <v>37</v>
      </c>
      <c r="P229" s="3" t="s">
        <v>692</v>
      </c>
      <c r="Q229" s="3" t="s">
        <v>52</v>
      </c>
      <c r="S229" s="3" t="s">
        <v>693</v>
      </c>
      <c r="T229" s="3" t="s">
        <v>694</v>
      </c>
      <c r="U229" s="3" t="s">
        <v>695</v>
      </c>
      <c r="W229" s="3" t="s">
        <v>37</v>
      </c>
      <c r="AB229" s="3" t="s">
        <v>61</v>
      </c>
      <c r="AD229" s="3" t="s">
        <v>465</v>
      </c>
      <c r="AF229" s="3" t="s">
        <v>696</v>
      </c>
      <c r="AG229" s="3" t="s">
        <v>73</v>
      </c>
      <c r="AI229" s="3" t="s">
        <v>75</v>
      </c>
      <c r="AJ229" s="3" t="s">
        <v>75</v>
      </c>
      <c r="AK229" s="3" t="s">
        <v>100</v>
      </c>
      <c r="AL229" s="3" t="s">
        <v>75</v>
      </c>
      <c r="AM229" s="3" t="s">
        <v>75</v>
      </c>
      <c r="AP229" s="3" t="s">
        <v>100</v>
      </c>
      <c r="AQ229" s="3" t="s">
        <v>100</v>
      </c>
      <c r="AS229" s="3" t="s">
        <v>697</v>
      </c>
      <c r="AT229" s="3" t="s">
        <v>698</v>
      </c>
      <c r="AU229" s="3" t="s">
        <v>699</v>
      </c>
      <c r="AV229" s="3" t="s">
        <v>291</v>
      </c>
      <c r="AW229" s="3" t="s">
        <v>134</v>
      </c>
      <c r="AX229" s="3" t="s">
        <v>48</v>
      </c>
    </row>
    <row r="230" spans="1:50" s="3" customFormat="1" x14ac:dyDescent="0.35">
      <c r="A230" s="3" t="s">
        <v>1995</v>
      </c>
      <c r="B230" s="3" t="s">
        <v>1996</v>
      </c>
      <c r="C230" s="3" t="s">
        <v>1997</v>
      </c>
      <c r="D230" s="3" t="s">
        <v>1627</v>
      </c>
      <c r="E230" s="3">
        <v>6512988918</v>
      </c>
      <c r="F230" s="3" t="s">
        <v>1998</v>
      </c>
      <c r="G230" s="4">
        <v>44138.929282407407</v>
      </c>
      <c r="H230" s="3" t="s">
        <v>48</v>
      </c>
      <c r="I230" s="3" t="s">
        <v>83</v>
      </c>
      <c r="K230" s="3" t="s">
        <v>1999</v>
      </c>
      <c r="M230" s="3" t="s">
        <v>50</v>
      </c>
      <c r="O230" s="3" t="s">
        <v>2000</v>
      </c>
      <c r="Q230" s="3" t="s">
        <v>111</v>
      </c>
      <c r="S230" s="3" t="s">
        <v>112</v>
      </c>
      <c r="T230" s="3" t="s">
        <v>2001</v>
      </c>
      <c r="U230" s="3" t="s">
        <v>2002</v>
      </c>
      <c r="W230" s="3" t="s">
        <v>55</v>
      </c>
      <c r="X230" s="3">
        <v>700</v>
      </c>
      <c r="Y230" s="3">
        <v>750</v>
      </c>
      <c r="Z230" s="3">
        <v>5000</v>
      </c>
      <c r="AA230" s="3" t="s">
        <v>2003</v>
      </c>
      <c r="AB230" s="3" t="s">
        <v>61</v>
      </c>
      <c r="AD230" s="3" t="s">
        <v>193</v>
      </c>
      <c r="AF230" s="3" t="s">
        <v>2004</v>
      </c>
      <c r="AG230" s="3" t="s">
        <v>146</v>
      </c>
      <c r="AH230" s="3" t="s">
        <v>2005</v>
      </c>
      <c r="AI230" s="3" t="s">
        <v>75</v>
      </c>
      <c r="AJ230" s="3" t="s">
        <v>75</v>
      </c>
      <c r="AK230" s="3" t="s">
        <v>100</v>
      </c>
      <c r="AL230" s="3" t="s">
        <v>75</v>
      </c>
      <c r="AM230" s="3" t="s">
        <v>75</v>
      </c>
      <c r="AN230" s="3" t="s">
        <v>76</v>
      </c>
      <c r="AO230" s="3" t="s">
        <v>76</v>
      </c>
      <c r="AP230" s="3" t="s">
        <v>75</v>
      </c>
      <c r="AS230" s="3" t="s">
        <v>2006</v>
      </c>
      <c r="AT230" s="3" t="s">
        <v>2007</v>
      </c>
      <c r="AU230" s="3" t="s">
        <v>2008</v>
      </c>
      <c r="AW230" s="3" t="s">
        <v>234</v>
      </c>
    </row>
    <row r="231" spans="1:50" s="3" customFormat="1" x14ac:dyDescent="0.35">
      <c r="A231" s="3" t="s">
        <v>1078</v>
      </c>
      <c r="B231" s="3" t="s">
        <v>1079</v>
      </c>
      <c r="C231" s="3" t="s">
        <v>1080</v>
      </c>
      <c r="F231" s="3" t="s">
        <v>1081</v>
      </c>
      <c r="G231" s="4">
        <v>44144.565381944441</v>
      </c>
      <c r="H231" s="3" t="s">
        <v>48</v>
      </c>
      <c r="I231" s="3" t="s">
        <v>83</v>
      </c>
      <c r="K231" s="3" t="s">
        <v>271</v>
      </c>
      <c r="M231" s="3" t="s">
        <v>109</v>
      </c>
      <c r="O231" s="3" t="s">
        <v>241</v>
      </c>
      <c r="Q231" s="3" t="s">
        <v>273</v>
      </c>
      <c r="S231" s="3" t="s">
        <v>155</v>
      </c>
      <c r="U231" s="3" t="s">
        <v>143</v>
      </c>
      <c r="W231" s="3" t="s">
        <v>55</v>
      </c>
      <c r="X231" s="3" t="s">
        <v>1082</v>
      </c>
      <c r="Y231" s="3" t="s">
        <v>1082</v>
      </c>
      <c r="Z231" s="3" t="s">
        <v>1082</v>
      </c>
      <c r="AB231" s="3" t="s">
        <v>48</v>
      </c>
      <c r="AC231" s="3" t="s">
        <v>1083</v>
      </c>
      <c r="AD231" s="3" t="s">
        <v>99</v>
      </c>
      <c r="AE231" s="3" t="s">
        <v>72</v>
      </c>
      <c r="AG231" s="3" t="s">
        <v>146</v>
      </c>
    </row>
    <row r="232" spans="1:50" s="3" customFormat="1" x14ac:dyDescent="0.35">
      <c r="A232" s="3" t="s">
        <v>1078</v>
      </c>
      <c r="B232" s="3" t="s">
        <v>1833</v>
      </c>
      <c r="C232" s="3" t="s">
        <v>1897</v>
      </c>
      <c r="D232" s="3" t="s">
        <v>1321</v>
      </c>
      <c r="F232" s="3" t="s">
        <v>1898</v>
      </c>
      <c r="G232" s="4">
        <v>44139.524988425925</v>
      </c>
      <c r="H232" s="3" t="s">
        <v>48</v>
      </c>
      <c r="I232" s="3" t="s">
        <v>83</v>
      </c>
      <c r="K232" s="3" t="s">
        <v>271</v>
      </c>
      <c r="M232" s="3" t="s">
        <v>109</v>
      </c>
      <c r="O232" s="3" t="s">
        <v>1899</v>
      </c>
      <c r="Q232" s="3" t="s">
        <v>273</v>
      </c>
      <c r="S232" s="3" t="s">
        <v>112</v>
      </c>
      <c r="T232" s="3" t="s">
        <v>1900</v>
      </c>
      <c r="U232" s="3" t="s">
        <v>812</v>
      </c>
      <c r="W232" s="3" t="s">
        <v>1746</v>
      </c>
      <c r="X232" s="3" t="s">
        <v>1901</v>
      </c>
      <c r="Z232" s="3" t="s">
        <v>1902</v>
      </c>
      <c r="AA232" s="3" t="s">
        <v>1903</v>
      </c>
      <c r="AB232" s="3" t="s">
        <v>48</v>
      </c>
      <c r="AC232" s="3" t="s">
        <v>1904</v>
      </c>
      <c r="AD232" s="3" t="s">
        <v>72</v>
      </c>
      <c r="AE232" s="3" t="s">
        <v>72</v>
      </c>
      <c r="AF232" s="3" t="s">
        <v>1905</v>
      </c>
      <c r="AG232" s="3" t="s">
        <v>73</v>
      </c>
      <c r="AH232" s="3" t="s">
        <v>1906</v>
      </c>
      <c r="AI232" s="3" t="s">
        <v>75</v>
      </c>
      <c r="AJ232" s="3" t="s">
        <v>100</v>
      </c>
      <c r="AK232" s="3" t="s">
        <v>75</v>
      </c>
      <c r="AL232" s="3" t="s">
        <v>101</v>
      </c>
      <c r="AM232" s="3" t="s">
        <v>76</v>
      </c>
      <c r="AN232" s="3" t="s">
        <v>75</v>
      </c>
      <c r="AO232" s="3" t="s">
        <v>75</v>
      </c>
      <c r="AP232" s="3" t="s">
        <v>76</v>
      </c>
      <c r="AS232" s="3" t="s">
        <v>1907</v>
      </c>
      <c r="AT232" s="3" t="s">
        <v>1908</v>
      </c>
      <c r="AW232" s="3" t="s">
        <v>234</v>
      </c>
    </row>
    <row r="233" spans="1:50" s="3" customFormat="1" x14ac:dyDescent="0.35">
      <c r="A233" s="3" t="s">
        <v>2671</v>
      </c>
      <c r="B233" s="3" t="s">
        <v>2672</v>
      </c>
      <c r="C233" s="3" t="s">
        <v>2673</v>
      </c>
      <c r="D233" s="3" t="s">
        <v>2674</v>
      </c>
      <c r="F233" s="3" t="s">
        <v>2675</v>
      </c>
      <c r="G233" s="4">
        <v>44137.601643518516</v>
      </c>
      <c r="H233" s="3" t="s">
        <v>48</v>
      </c>
      <c r="I233" s="3" t="s">
        <v>1880</v>
      </c>
      <c r="M233" s="3" t="s">
        <v>85</v>
      </c>
      <c r="O233" s="3" t="s">
        <v>441</v>
      </c>
      <c r="Q233" s="3" t="s">
        <v>273</v>
      </c>
      <c r="S233" s="3" t="s">
        <v>2676</v>
      </c>
      <c r="U233" s="3" t="s">
        <v>1004</v>
      </c>
      <c r="W233" s="3" t="s">
        <v>158</v>
      </c>
      <c r="AB233" s="3" t="s">
        <v>61</v>
      </c>
      <c r="AD233" s="3" t="s">
        <v>176</v>
      </c>
      <c r="AG233" s="3" t="s">
        <v>146</v>
      </c>
      <c r="AI233" s="3" t="s">
        <v>75</v>
      </c>
      <c r="AJ233" s="3" t="s">
        <v>75</v>
      </c>
      <c r="AK233" s="3" t="s">
        <v>75</v>
      </c>
      <c r="AL233" s="3" t="s">
        <v>100</v>
      </c>
      <c r="AM233" s="3" t="s">
        <v>75</v>
      </c>
      <c r="AN233" s="3" t="s">
        <v>75</v>
      </c>
      <c r="AO233" s="3" t="s">
        <v>75</v>
      </c>
      <c r="AP233" s="3" t="s">
        <v>75</v>
      </c>
      <c r="AS233" s="3" t="s">
        <v>2677</v>
      </c>
      <c r="AT233" s="3" t="s">
        <v>2678</v>
      </c>
      <c r="AW233" s="3" t="s">
        <v>165</v>
      </c>
    </row>
    <row r="234" spans="1:50" s="3" customFormat="1" x14ac:dyDescent="0.35">
      <c r="A234" s="3" t="s">
        <v>806</v>
      </c>
      <c r="B234" s="3" t="s">
        <v>807</v>
      </c>
      <c r="C234" s="3" t="s">
        <v>808</v>
      </c>
      <c r="D234" s="3" t="s">
        <v>809</v>
      </c>
      <c r="E234" s="3">
        <v>3206563716</v>
      </c>
      <c r="F234" s="3" t="s">
        <v>810</v>
      </c>
      <c r="G234" s="4">
        <v>44145.286435185182</v>
      </c>
      <c r="H234" s="3" t="s">
        <v>61</v>
      </c>
      <c r="I234" s="3" t="s">
        <v>83</v>
      </c>
      <c r="K234" s="3" t="s">
        <v>811</v>
      </c>
      <c r="M234" s="3" t="s">
        <v>85</v>
      </c>
      <c r="O234" s="3" t="s">
        <v>187</v>
      </c>
      <c r="Q234" s="3" t="s">
        <v>64</v>
      </c>
      <c r="S234" s="3" t="s">
        <v>318</v>
      </c>
      <c r="U234" s="3" t="s">
        <v>812</v>
      </c>
      <c r="W234" s="3" t="s">
        <v>55</v>
      </c>
      <c r="X234" s="3">
        <v>200</v>
      </c>
      <c r="Y234" s="3">
        <v>4100</v>
      </c>
      <c r="Z234" s="3">
        <v>2000</v>
      </c>
      <c r="AA234" s="3" t="s">
        <v>813</v>
      </c>
      <c r="AB234" s="3" t="s">
        <v>48</v>
      </c>
      <c r="AC234" s="3" t="s">
        <v>814</v>
      </c>
      <c r="AD234" s="3" t="s">
        <v>72</v>
      </c>
      <c r="AE234" s="3" t="s">
        <v>176</v>
      </c>
      <c r="AG234" s="3" t="s">
        <v>195</v>
      </c>
      <c r="AI234" s="3" t="s">
        <v>76</v>
      </c>
      <c r="AJ234" s="3" t="s">
        <v>75</v>
      </c>
      <c r="AK234" s="3" t="s">
        <v>75</v>
      </c>
      <c r="AL234" s="3" t="s">
        <v>75</v>
      </c>
      <c r="AM234" s="3" t="s">
        <v>75</v>
      </c>
      <c r="AN234" s="3" t="s">
        <v>100</v>
      </c>
      <c r="AO234" s="3" t="s">
        <v>100</v>
      </c>
      <c r="AP234" s="3" t="s">
        <v>75</v>
      </c>
      <c r="AS234" s="3" t="s">
        <v>815</v>
      </c>
      <c r="AT234" s="3" t="s">
        <v>816</v>
      </c>
      <c r="AW234" s="3" t="s">
        <v>234</v>
      </c>
      <c r="AX234" s="3" t="s">
        <v>61</v>
      </c>
    </row>
    <row r="235" spans="1:50" s="3" customFormat="1" x14ac:dyDescent="0.35">
      <c r="A235" s="3" t="s">
        <v>1545</v>
      </c>
      <c r="B235" s="3" t="s">
        <v>1546</v>
      </c>
      <c r="C235" s="3" t="s">
        <v>1547</v>
      </c>
      <c r="D235" s="3" t="s">
        <v>1181</v>
      </c>
      <c r="E235" s="3">
        <v>3202581822</v>
      </c>
      <c r="F235" s="3" t="s">
        <v>1548</v>
      </c>
      <c r="G235" s="4">
        <v>44144.496192129627</v>
      </c>
      <c r="H235" s="3" t="s">
        <v>61</v>
      </c>
      <c r="I235" s="3" t="s">
        <v>83</v>
      </c>
      <c r="K235" s="3" t="s">
        <v>1549</v>
      </c>
      <c r="M235" s="3" t="s">
        <v>85</v>
      </c>
      <c r="O235" s="3" t="s">
        <v>1550</v>
      </c>
      <c r="Q235" s="3" t="s">
        <v>124</v>
      </c>
      <c r="S235" s="3" t="s">
        <v>1551</v>
      </c>
      <c r="U235" s="3" t="s">
        <v>126</v>
      </c>
      <c r="W235" s="3" t="s">
        <v>713</v>
      </c>
      <c r="X235" s="3">
        <v>400</v>
      </c>
      <c r="Y235" s="3" t="s">
        <v>1552</v>
      </c>
      <c r="AA235" s="3" t="s">
        <v>1553</v>
      </c>
      <c r="AB235" s="3" t="s">
        <v>61</v>
      </c>
      <c r="AD235" s="3" t="s">
        <v>72</v>
      </c>
      <c r="AF235" s="3" t="s">
        <v>1554</v>
      </c>
      <c r="AG235" s="3" t="s">
        <v>146</v>
      </c>
      <c r="AH235" s="3" t="s">
        <v>1555</v>
      </c>
      <c r="AI235" s="3" t="s">
        <v>76</v>
      </c>
      <c r="AJ235" s="3" t="s">
        <v>75</v>
      </c>
      <c r="AK235" s="3" t="s">
        <v>75</v>
      </c>
      <c r="AL235" s="3" t="s">
        <v>75</v>
      </c>
      <c r="AM235" s="3" t="s">
        <v>75</v>
      </c>
      <c r="AN235" s="3" t="s">
        <v>75</v>
      </c>
      <c r="AO235" s="3" t="s">
        <v>75</v>
      </c>
      <c r="AP235" s="3" t="s">
        <v>75</v>
      </c>
      <c r="AS235" s="3" t="s">
        <v>1556</v>
      </c>
      <c r="AT235" s="3" t="s">
        <v>1557</v>
      </c>
      <c r="AX235" s="3" t="s">
        <v>48</v>
      </c>
    </row>
    <row r="236" spans="1:50" s="3" customFormat="1" x14ac:dyDescent="0.35">
      <c r="A236" s="3" t="s">
        <v>166</v>
      </c>
      <c r="B236" s="3" t="s">
        <v>167</v>
      </c>
      <c r="C236" s="3" t="s">
        <v>168</v>
      </c>
      <c r="E236" s="3">
        <v>5075294447</v>
      </c>
      <c r="F236" s="3" t="s">
        <v>169</v>
      </c>
      <c r="G236" s="4">
        <v>44153.62127314815</v>
      </c>
      <c r="H236" s="3" t="s">
        <v>61</v>
      </c>
      <c r="I236" s="3" t="s">
        <v>83</v>
      </c>
      <c r="K236" s="3" t="s">
        <v>170</v>
      </c>
      <c r="M236" s="3" t="s">
        <v>109</v>
      </c>
      <c r="O236" s="3" t="s">
        <v>171</v>
      </c>
      <c r="Q236" s="3" t="s">
        <v>64</v>
      </c>
      <c r="S236" s="3" t="s">
        <v>112</v>
      </c>
      <c r="T236" s="3" t="s">
        <v>172</v>
      </c>
      <c r="U236" s="3" t="s">
        <v>173</v>
      </c>
      <c r="W236" s="3" t="s">
        <v>55</v>
      </c>
      <c r="X236" s="3" t="s">
        <v>174</v>
      </c>
      <c r="Y236" s="3" t="s">
        <v>174</v>
      </c>
      <c r="Z236" s="3" t="s">
        <v>174</v>
      </c>
      <c r="AA236" s="3" t="s">
        <v>175</v>
      </c>
      <c r="AB236" s="3" t="s">
        <v>61</v>
      </c>
      <c r="AD236" s="3" t="s">
        <v>176</v>
      </c>
      <c r="AF236" s="3" t="s">
        <v>177</v>
      </c>
      <c r="AG236" s="3" t="s">
        <v>73</v>
      </c>
      <c r="AH236" s="3" t="s">
        <v>178</v>
      </c>
      <c r="AI236" s="3" t="s">
        <v>100</v>
      </c>
      <c r="AJ236" s="3" t="s">
        <v>100</v>
      </c>
      <c r="AK236" s="3" t="s">
        <v>100</v>
      </c>
      <c r="AL236" s="3" t="s">
        <v>100</v>
      </c>
      <c r="AM236" s="3" t="s">
        <v>100</v>
      </c>
      <c r="AN236" s="3" t="s">
        <v>100</v>
      </c>
      <c r="AO236" s="3" t="s">
        <v>100</v>
      </c>
      <c r="AP236" s="3" t="s">
        <v>100</v>
      </c>
      <c r="AS236" s="3" t="s">
        <v>179</v>
      </c>
      <c r="AT236" s="3" t="s">
        <v>180</v>
      </c>
      <c r="AV236" s="3" t="s">
        <v>133</v>
      </c>
      <c r="AW236" s="3" t="s">
        <v>165</v>
      </c>
      <c r="AX236" s="3" t="s">
        <v>48</v>
      </c>
    </row>
    <row r="237" spans="1:50" s="3" customFormat="1" x14ac:dyDescent="0.35">
      <c r="A237" s="3" t="s">
        <v>1914</v>
      </c>
      <c r="B237" s="3" t="s">
        <v>1915</v>
      </c>
      <c r="C237" s="3" t="s">
        <v>1916</v>
      </c>
      <c r="D237" s="3" t="s">
        <v>1917</v>
      </c>
      <c r="E237" s="3">
        <v>2034885693</v>
      </c>
      <c r="F237" s="3" t="s">
        <v>1918</v>
      </c>
      <c r="G237" s="4">
        <v>44139.464884259258</v>
      </c>
      <c r="H237" s="3" t="s">
        <v>48</v>
      </c>
      <c r="I237" s="3" t="s">
        <v>1742</v>
      </c>
      <c r="M237" s="3" t="s">
        <v>37</v>
      </c>
      <c r="N237" s="3" t="s">
        <v>1919</v>
      </c>
      <c r="O237" s="3" t="s">
        <v>1920</v>
      </c>
      <c r="Q237" s="3" t="s">
        <v>87</v>
      </c>
      <c r="S237" s="3" t="s">
        <v>463</v>
      </c>
      <c r="U237" s="3" t="s">
        <v>275</v>
      </c>
      <c r="W237" s="3" t="s">
        <v>245</v>
      </c>
      <c r="Y237" s="3">
        <v>10</v>
      </c>
      <c r="Z237" s="3" t="s">
        <v>1921</v>
      </c>
      <c r="AA237" s="3" t="s">
        <v>1922</v>
      </c>
      <c r="AB237" s="3" t="s">
        <v>48</v>
      </c>
      <c r="AC237" s="3" t="s">
        <v>1923</v>
      </c>
      <c r="AD237" s="3" t="s">
        <v>176</v>
      </c>
      <c r="AE237" s="3" t="s">
        <v>176</v>
      </c>
      <c r="AF237" s="3" t="s">
        <v>1924</v>
      </c>
      <c r="AG237" s="3" t="s">
        <v>146</v>
      </c>
      <c r="AH237" s="3" t="s">
        <v>1925</v>
      </c>
      <c r="AI237" s="3" t="s">
        <v>75</v>
      </c>
      <c r="AJ237" s="3" t="s">
        <v>75</v>
      </c>
      <c r="AK237" s="3" t="s">
        <v>75</v>
      </c>
      <c r="AL237" s="3" t="s">
        <v>75</v>
      </c>
      <c r="AM237" s="3" t="s">
        <v>101</v>
      </c>
      <c r="AN237" s="3" t="s">
        <v>75</v>
      </c>
      <c r="AO237" s="3" t="s">
        <v>75</v>
      </c>
      <c r="AP237" s="3" t="s">
        <v>75</v>
      </c>
      <c r="AS237" s="3" t="s">
        <v>1926</v>
      </c>
      <c r="AT237" s="3" t="s">
        <v>1927</v>
      </c>
      <c r="AU237" s="3" t="s">
        <v>1928</v>
      </c>
      <c r="AW237" s="3" t="s">
        <v>234</v>
      </c>
    </row>
    <row r="238" spans="1:50" s="3" customFormat="1" x14ac:dyDescent="0.35">
      <c r="A238" s="3" t="s">
        <v>941</v>
      </c>
      <c r="B238" s="3" t="s">
        <v>942</v>
      </c>
      <c r="C238" s="3" t="s">
        <v>943</v>
      </c>
      <c r="D238" s="3" t="s">
        <v>944</v>
      </c>
      <c r="E238" s="3">
        <v>6513291660</v>
      </c>
      <c r="F238" s="3" t="s">
        <v>945</v>
      </c>
      <c r="G238" s="4">
        <v>44144.676805555559</v>
      </c>
      <c r="H238" s="3" t="s">
        <v>61</v>
      </c>
      <c r="I238" s="3" t="s">
        <v>83</v>
      </c>
      <c r="K238" s="3" t="s">
        <v>389</v>
      </c>
      <c r="M238" s="3" t="s">
        <v>50</v>
      </c>
      <c r="O238" s="3" t="s">
        <v>946</v>
      </c>
      <c r="Q238" s="3" t="s">
        <v>273</v>
      </c>
      <c r="S238" s="3" t="s">
        <v>947</v>
      </c>
      <c r="U238" s="3" t="s">
        <v>695</v>
      </c>
      <c r="W238" s="3" t="s">
        <v>504</v>
      </c>
      <c r="AB238" s="3" t="s">
        <v>48</v>
      </c>
      <c r="AC238" s="3" t="s">
        <v>948</v>
      </c>
      <c r="AD238" s="3" t="s">
        <v>176</v>
      </c>
      <c r="AE238" s="3" t="s">
        <v>176</v>
      </c>
      <c r="AF238" s="3" t="s">
        <v>949</v>
      </c>
      <c r="AG238" s="3" t="s">
        <v>195</v>
      </c>
      <c r="AI238" s="3" t="s">
        <v>100</v>
      </c>
      <c r="AJ238" s="3" t="s">
        <v>100</v>
      </c>
      <c r="AK238" s="3" t="s">
        <v>75</v>
      </c>
      <c r="AL238" s="3" t="s">
        <v>75</v>
      </c>
      <c r="AM238" s="3" t="s">
        <v>100</v>
      </c>
      <c r="AN238" s="3" t="s">
        <v>100</v>
      </c>
      <c r="AO238" s="3" t="s">
        <v>100</v>
      </c>
      <c r="AP238" s="3" t="s">
        <v>75</v>
      </c>
      <c r="AS238" s="3" t="s">
        <v>950</v>
      </c>
      <c r="AT238" s="3" t="s">
        <v>951</v>
      </c>
    </row>
    <row r="239" spans="1:50" s="3" customFormat="1" x14ac:dyDescent="0.35">
      <c r="A239" s="3" t="s">
        <v>941</v>
      </c>
      <c r="B239" s="3" t="s">
        <v>2638</v>
      </c>
      <c r="C239" s="3" t="s">
        <v>2639</v>
      </c>
      <c r="D239" s="3" t="s">
        <v>2640</v>
      </c>
      <c r="F239" s="3" t="s">
        <v>2641</v>
      </c>
      <c r="G239" s="4">
        <v>44137.620706018519</v>
      </c>
      <c r="H239" s="3" t="s">
        <v>61</v>
      </c>
      <c r="I239" s="3" t="s">
        <v>83</v>
      </c>
      <c r="K239" s="3" t="s">
        <v>2642</v>
      </c>
      <c r="M239" s="3" t="s">
        <v>50</v>
      </c>
      <c r="O239" s="3" t="s">
        <v>2643</v>
      </c>
      <c r="P239" s="3" t="s">
        <v>2644</v>
      </c>
      <c r="Q239" s="3" t="s">
        <v>111</v>
      </c>
      <c r="S239" s="3" t="s">
        <v>463</v>
      </c>
      <c r="U239" s="3" t="s">
        <v>1017</v>
      </c>
      <c r="W239" s="3" t="s">
        <v>713</v>
      </c>
      <c r="X239" s="3">
        <v>100</v>
      </c>
      <c r="Y239" s="3">
        <v>100</v>
      </c>
      <c r="AA239" s="3" t="s">
        <v>2645</v>
      </c>
      <c r="AB239" s="3" t="s">
        <v>48</v>
      </c>
      <c r="AC239" s="3" t="s">
        <v>2646</v>
      </c>
      <c r="AD239" s="3" t="s">
        <v>72</v>
      </c>
      <c r="AE239" s="3" t="s">
        <v>72</v>
      </c>
      <c r="AF239" s="3" t="s">
        <v>2647</v>
      </c>
      <c r="AG239" s="3" t="s">
        <v>195</v>
      </c>
      <c r="AI239" s="3" t="s">
        <v>75</v>
      </c>
      <c r="AJ239" s="3" t="s">
        <v>100</v>
      </c>
      <c r="AK239" s="3" t="s">
        <v>100</v>
      </c>
      <c r="AL239" s="3" t="s">
        <v>75</v>
      </c>
      <c r="AM239" s="3" t="s">
        <v>76</v>
      </c>
      <c r="AN239" s="3" t="s">
        <v>100</v>
      </c>
      <c r="AO239" s="3" t="s">
        <v>100</v>
      </c>
      <c r="AP239" s="3" t="s">
        <v>75</v>
      </c>
      <c r="AS239" s="3" t="s">
        <v>2648</v>
      </c>
      <c r="AT239" s="3" t="s">
        <v>2649</v>
      </c>
      <c r="AW239" s="3" t="s">
        <v>102</v>
      </c>
    </row>
    <row r="240" spans="1:50" s="3" customFormat="1" x14ac:dyDescent="0.35">
      <c r="A240" s="3" t="s">
        <v>1359</v>
      </c>
      <c r="B240" s="3" t="s">
        <v>1360</v>
      </c>
      <c r="C240" s="3" t="s">
        <v>1361</v>
      </c>
      <c r="E240" s="3">
        <v>5077947904</v>
      </c>
      <c r="F240" s="3" t="s">
        <v>1362</v>
      </c>
      <c r="G240" s="4">
        <v>44144.517708333333</v>
      </c>
      <c r="H240" s="3" t="s">
        <v>61</v>
      </c>
      <c r="I240" s="3" t="s">
        <v>83</v>
      </c>
      <c r="K240" s="3" t="s">
        <v>627</v>
      </c>
      <c r="M240" s="3" t="s">
        <v>85</v>
      </c>
      <c r="O240" s="3" t="s">
        <v>187</v>
      </c>
      <c r="Q240" s="3" t="s">
        <v>124</v>
      </c>
      <c r="S240" s="3" t="s">
        <v>1363</v>
      </c>
      <c r="U240" s="3" t="s">
        <v>1364</v>
      </c>
      <c r="V240" s="3" t="s">
        <v>1365</v>
      </c>
      <c r="W240" s="3" t="s">
        <v>68</v>
      </c>
      <c r="X240" s="3" t="s">
        <v>1366</v>
      </c>
      <c r="Y240" s="3" t="s">
        <v>1366</v>
      </c>
      <c r="AA240" s="3" t="s">
        <v>1366</v>
      </c>
      <c r="AB240" s="3" t="s">
        <v>61</v>
      </c>
      <c r="AD240" s="3" t="s">
        <v>99</v>
      </c>
      <c r="AH240" s="3" t="s">
        <v>1366</v>
      </c>
      <c r="AQ240" s="3" t="s">
        <v>100</v>
      </c>
      <c r="AR240" s="3" t="s">
        <v>1366</v>
      </c>
      <c r="AS240" s="3" t="s">
        <v>1366</v>
      </c>
      <c r="AT240" s="3" t="s">
        <v>1366</v>
      </c>
    </row>
    <row r="241" spans="1:50" s="3" customFormat="1" x14ac:dyDescent="0.35">
      <c r="A241" s="3" t="s">
        <v>2848</v>
      </c>
      <c r="B241" s="3" t="s">
        <v>565</v>
      </c>
      <c r="C241" s="3" t="s">
        <v>2849</v>
      </c>
      <c r="D241" s="3" t="s">
        <v>2850</v>
      </c>
      <c r="E241" s="3">
        <v>5077947904</v>
      </c>
      <c r="F241" s="3" t="s">
        <v>2851</v>
      </c>
      <c r="G241" s="4">
        <v>44137.56554398148</v>
      </c>
      <c r="H241" s="3" t="s">
        <v>61</v>
      </c>
      <c r="I241" s="3" t="s">
        <v>83</v>
      </c>
      <c r="K241" s="3" t="s">
        <v>627</v>
      </c>
      <c r="M241" s="3" t="s">
        <v>85</v>
      </c>
      <c r="O241" s="3" t="s">
        <v>2852</v>
      </c>
      <c r="Q241" s="3" t="s">
        <v>124</v>
      </c>
      <c r="S241" s="3" t="s">
        <v>2853</v>
      </c>
      <c r="U241" s="3" t="s">
        <v>89</v>
      </c>
      <c r="W241" s="3" t="s">
        <v>55</v>
      </c>
      <c r="X241" s="3">
        <v>50</v>
      </c>
      <c r="Y241" s="3">
        <v>550</v>
      </c>
      <c r="Z241" s="3">
        <v>500</v>
      </c>
      <c r="AA241" s="3" t="s">
        <v>2854</v>
      </c>
      <c r="AB241" s="3" t="s">
        <v>61</v>
      </c>
      <c r="AD241" s="3" t="s">
        <v>99</v>
      </c>
      <c r="AF241" s="3" t="s">
        <v>2296</v>
      </c>
      <c r="AG241" s="3" t="s">
        <v>195</v>
      </c>
      <c r="AH241" s="3" t="s">
        <v>2855</v>
      </c>
      <c r="AI241" s="3" t="s">
        <v>76</v>
      </c>
      <c r="AJ241" s="3" t="s">
        <v>75</v>
      </c>
      <c r="AK241" s="3" t="s">
        <v>76</v>
      </c>
      <c r="AL241" s="3" t="s">
        <v>76</v>
      </c>
      <c r="AM241" s="3" t="s">
        <v>76</v>
      </c>
      <c r="AN241" s="3" t="s">
        <v>75</v>
      </c>
      <c r="AO241" s="3" t="s">
        <v>75</v>
      </c>
      <c r="AP241" s="3" t="s">
        <v>76</v>
      </c>
      <c r="AS241" s="3" t="s">
        <v>2856</v>
      </c>
      <c r="AT241" s="3" t="s">
        <v>2857</v>
      </c>
      <c r="AX241" s="3" t="s">
        <v>61</v>
      </c>
    </row>
    <row r="242" spans="1:50" s="3" customFormat="1" x14ac:dyDescent="0.35">
      <c r="A242" s="3" t="s">
        <v>622</v>
      </c>
      <c r="B242" s="3" t="s">
        <v>623</v>
      </c>
      <c r="C242" s="3" t="s">
        <v>624</v>
      </c>
      <c r="D242" s="3" t="s">
        <v>625</v>
      </c>
      <c r="F242" s="3" t="s">
        <v>626</v>
      </c>
      <c r="G242" s="4">
        <v>44145.643310185187</v>
      </c>
      <c r="H242" s="3" t="s">
        <v>61</v>
      </c>
      <c r="I242" s="3" t="s">
        <v>83</v>
      </c>
      <c r="K242" s="3" t="s">
        <v>627</v>
      </c>
      <c r="M242" s="3" t="s">
        <v>85</v>
      </c>
      <c r="O242" s="3" t="s">
        <v>187</v>
      </c>
      <c r="Q242" s="3" t="s">
        <v>124</v>
      </c>
      <c r="S242" s="3" t="s">
        <v>628</v>
      </c>
      <c r="T242" s="3" t="s">
        <v>629</v>
      </c>
      <c r="U242" s="3" t="s">
        <v>89</v>
      </c>
      <c r="W242" s="3" t="s">
        <v>19</v>
      </c>
      <c r="Y242" s="3">
        <v>15</v>
      </c>
      <c r="AA242" s="3" t="s">
        <v>630</v>
      </c>
      <c r="AB242" s="3" t="s">
        <v>61</v>
      </c>
      <c r="AD242" s="3" t="s">
        <v>176</v>
      </c>
      <c r="AF242" s="3" t="s">
        <v>631</v>
      </c>
      <c r="AG242" s="3" t="s">
        <v>73</v>
      </c>
      <c r="AH242" s="3" t="s">
        <v>632</v>
      </c>
      <c r="AI242" s="3" t="s">
        <v>75</v>
      </c>
      <c r="AJ242" s="3" t="s">
        <v>100</v>
      </c>
      <c r="AK242" s="3" t="s">
        <v>100</v>
      </c>
      <c r="AL242" s="3" t="s">
        <v>100</v>
      </c>
      <c r="AM242" s="3" t="s">
        <v>75</v>
      </c>
      <c r="AN242" s="3" t="s">
        <v>75</v>
      </c>
      <c r="AO242" s="3" t="s">
        <v>100</v>
      </c>
      <c r="AP242" s="3" t="s">
        <v>75</v>
      </c>
      <c r="AS242" s="3" t="s">
        <v>633</v>
      </c>
      <c r="AT242" s="3" t="s">
        <v>634</v>
      </c>
      <c r="AU242" s="3" t="s">
        <v>635</v>
      </c>
      <c r="AV242" s="3" t="s">
        <v>636</v>
      </c>
      <c r="AW242" s="3" t="s">
        <v>102</v>
      </c>
      <c r="AX242" s="3" t="s">
        <v>48</v>
      </c>
    </row>
    <row r="243" spans="1:50" s="3" customFormat="1" x14ac:dyDescent="0.35">
      <c r="A243" s="3" t="s">
        <v>564</v>
      </c>
      <c r="B243" s="3" t="s">
        <v>565</v>
      </c>
      <c r="C243" s="3" t="s">
        <v>566</v>
      </c>
      <c r="D243" s="3" t="s">
        <v>120</v>
      </c>
      <c r="E243" s="3">
        <v>2187223126</v>
      </c>
      <c r="F243" s="3" t="s">
        <v>567</v>
      </c>
      <c r="G243" s="4">
        <v>44146.427210648151</v>
      </c>
      <c r="H243" s="3" t="s">
        <v>61</v>
      </c>
      <c r="I243" s="3" t="s">
        <v>83</v>
      </c>
      <c r="K243" s="3" t="s">
        <v>308</v>
      </c>
      <c r="M243" s="3" t="s">
        <v>50</v>
      </c>
      <c r="O243" s="3" t="s">
        <v>568</v>
      </c>
      <c r="P243" s="3" t="s">
        <v>569</v>
      </c>
      <c r="Q243" s="3" t="s">
        <v>273</v>
      </c>
      <c r="S243" s="3" t="s">
        <v>112</v>
      </c>
      <c r="T243" s="3" t="s">
        <v>570</v>
      </c>
      <c r="U243" s="3" t="s">
        <v>571</v>
      </c>
      <c r="V243" s="3" t="s">
        <v>572</v>
      </c>
      <c r="W243" s="3" t="s">
        <v>158</v>
      </c>
      <c r="Z243" s="3" t="s">
        <v>573</v>
      </c>
      <c r="AA243" s="3" t="s">
        <v>574</v>
      </c>
      <c r="AB243" s="3" t="s">
        <v>61</v>
      </c>
      <c r="AD243" s="3" t="s">
        <v>465</v>
      </c>
      <c r="AF243" s="3" t="s">
        <v>575</v>
      </c>
      <c r="AG243" s="3" t="s">
        <v>146</v>
      </c>
      <c r="AI243" s="3" t="s">
        <v>75</v>
      </c>
      <c r="AJ243" s="3" t="s">
        <v>100</v>
      </c>
      <c r="AK243" s="3" t="s">
        <v>75</v>
      </c>
      <c r="AL243" s="3" t="s">
        <v>101</v>
      </c>
      <c r="AM243" s="3" t="s">
        <v>75</v>
      </c>
      <c r="AN243" s="3" t="s">
        <v>100</v>
      </c>
      <c r="AO243" s="3" t="s">
        <v>100</v>
      </c>
      <c r="AP243" s="3" t="s">
        <v>100</v>
      </c>
      <c r="AS243" s="3" t="s">
        <v>576</v>
      </c>
      <c r="AT243" s="3" t="s">
        <v>577</v>
      </c>
      <c r="AU243" s="3" t="s">
        <v>578</v>
      </c>
      <c r="AW243" s="3" t="s">
        <v>234</v>
      </c>
      <c r="AX243" s="3" t="s">
        <v>61</v>
      </c>
    </row>
    <row r="244" spans="1:50" s="3" customFormat="1" x14ac:dyDescent="0.35">
      <c r="A244" s="3" t="s">
        <v>220</v>
      </c>
      <c r="B244" s="3" t="s">
        <v>221</v>
      </c>
      <c r="C244" s="3" t="s">
        <v>222</v>
      </c>
      <c r="D244" s="3" t="s">
        <v>223</v>
      </c>
      <c r="E244" s="3">
        <v>5073895106</v>
      </c>
      <c r="F244" s="3" t="s">
        <v>224</v>
      </c>
      <c r="G244" s="4">
        <v>44153.355243055557</v>
      </c>
      <c r="H244" s="3" t="s">
        <v>61</v>
      </c>
      <c r="I244" s="3" t="s">
        <v>83</v>
      </c>
      <c r="K244" s="3" t="s">
        <v>225</v>
      </c>
      <c r="M244" s="3" t="s">
        <v>226</v>
      </c>
      <c r="O244" s="3" t="s">
        <v>227</v>
      </c>
      <c r="Q244" s="3" t="s">
        <v>124</v>
      </c>
      <c r="S244" s="3" t="s">
        <v>112</v>
      </c>
      <c r="T244" s="3" t="s">
        <v>228</v>
      </c>
      <c r="U244" s="3" t="s">
        <v>54</v>
      </c>
      <c r="W244" s="3" t="s">
        <v>215</v>
      </c>
      <c r="AA244" s="3" t="s">
        <v>229</v>
      </c>
      <c r="AB244" s="3" t="s">
        <v>61</v>
      </c>
      <c r="AD244" s="3" t="s">
        <v>193</v>
      </c>
      <c r="AF244" s="3" t="s">
        <v>230</v>
      </c>
      <c r="AG244" s="3" t="s">
        <v>73</v>
      </c>
      <c r="AH244" s="3" t="s">
        <v>231</v>
      </c>
      <c r="AI244" s="3" t="s">
        <v>75</v>
      </c>
      <c r="AJ244" s="3" t="s">
        <v>75</v>
      </c>
      <c r="AK244" s="3" t="s">
        <v>75</v>
      </c>
      <c r="AL244" s="3" t="s">
        <v>75</v>
      </c>
      <c r="AM244" s="3" t="s">
        <v>75</v>
      </c>
      <c r="AN244" s="3" t="s">
        <v>100</v>
      </c>
      <c r="AO244" s="3" t="s">
        <v>100</v>
      </c>
      <c r="AP244" s="3" t="s">
        <v>100</v>
      </c>
      <c r="AS244" s="3" t="s">
        <v>232</v>
      </c>
      <c r="AT244" s="3" t="s">
        <v>233</v>
      </c>
      <c r="AW244" s="3" t="s">
        <v>234</v>
      </c>
    </row>
    <row r="245" spans="1:50" s="3" customFormat="1" x14ac:dyDescent="0.35">
      <c r="A245" s="3" t="s">
        <v>1869</v>
      </c>
      <c r="B245" s="3" t="s">
        <v>1870</v>
      </c>
      <c r="C245" s="3" t="s">
        <v>829</v>
      </c>
      <c r="D245" s="3" t="s">
        <v>1871</v>
      </c>
      <c r="F245" s="3" t="s">
        <v>1872</v>
      </c>
      <c r="G245" s="4">
        <v>44139.581747685188</v>
      </c>
      <c r="H245" s="3" t="s">
        <v>48</v>
      </c>
      <c r="I245" s="3" t="s">
        <v>403</v>
      </c>
      <c r="M245" s="3" t="s">
        <v>404</v>
      </c>
      <c r="O245" s="3" t="s">
        <v>1873</v>
      </c>
      <c r="Q245" s="3" t="s">
        <v>154</v>
      </c>
      <c r="S245" s="3" t="s">
        <v>112</v>
      </c>
      <c r="U245" s="3" t="s">
        <v>477</v>
      </c>
      <c r="W245" s="3" t="s">
        <v>98</v>
      </c>
      <c r="AB245" s="3" t="s">
        <v>61</v>
      </c>
      <c r="AD245" s="3" t="s">
        <v>176</v>
      </c>
      <c r="AF245" s="3" t="s">
        <v>1874</v>
      </c>
      <c r="AG245" s="3" t="s">
        <v>146</v>
      </c>
      <c r="AI245" s="3" t="s">
        <v>75</v>
      </c>
      <c r="AJ245" s="3" t="s">
        <v>100</v>
      </c>
      <c r="AK245" s="3" t="s">
        <v>75</v>
      </c>
      <c r="AL245" s="3" t="s">
        <v>75</v>
      </c>
      <c r="AM245" s="3" t="s">
        <v>75</v>
      </c>
      <c r="AN245" s="3" t="s">
        <v>100</v>
      </c>
      <c r="AO245" s="3" t="s">
        <v>100</v>
      </c>
      <c r="AP245" s="3" t="s">
        <v>100</v>
      </c>
      <c r="AT245" s="3" t="s">
        <v>1875</v>
      </c>
      <c r="AW245" s="3" t="s">
        <v>234</v>
      </c>
    </row>
    <row r="246" spans="1:50" s="3" customFormat="1" x14ac:dyDescent="0.35">
      <c r="A246" s="3" t="s">
        <v>1869</v>
      </c>
      <c r="B246" s="3" t="s">
        <v>2954</v>
      </c>
      <c r="C246" s="3" t="s">
        <v>2955</v>
      </c>
      <c r="D246" s="3" t="s">
        <v>2956</v>
      </c>
      <c r="E246" s="3">
        <v>3375216623</v>
      </c>
      <c r="F246" s="3" t="s">
        <v>2957</v>
      </c>
      <c r="G246" s="4">
        <v>44137.556180555555</v>
      </c>
      <c r="H246" s="3" t="s">
        <v>48</v>
      </c>
      <c r="I246" s="3" t="s">
        <v>403</v>
      </c>
      <c r="M246" s="3" t="s">
        <v>2958</v>
      </c>
      <c r="O246" s="3" t="s">
        <v>2959</v>
      </c>
      <c r="Q246" s="3" t="s">
        <v>52</v>
      </c>
      <c r="S246" s="3" t="s">
        <v>155</v>
      </c>
      <c r="T246" s="3" t="s">
        <v>2137</v>
      </c>
      <c r="U246" s="3" t="s">
        <v>345</v>
      </c>
      <c r="W246" s="3" t="s">
        <v>158</v>
      </c>
      <c r="Z246" s="3">
        <v>200</v>
      </c>
      <c r="AA246" s="3" t="s">
        <v>2960</v>
      </c>
      <c r="AB246" s="3" t="s">
        <v>61</v>
      </c>
      <c r="AD246" s="3" t="s">
        <v>72</v>
      </c>
      <c r="AF246" s="3" t="s">
        <v>2961</v>
      </c>
      <c r="AG246" s="3" t="s">
        <v>146</v>
      </c>
      <c r="AI246" s="3" t="s">
        <v>100</v>
      </c>
      <c r="AJ246" s="3" t="s">
        <v>100</v>
      </c>
      <c r="AK246" s="3" t="s">
        <v>75</v>
      </c>
      <c r="AL246" s="3" t="s">
        <v>75</v>
      </c>
      <c r="AM246" s="3" t="s">
        <v>75</v>
      </c>
      <c r="AN246" s="3" t="s">
        <v>100</v>
      </c>
      <c r="AO246" s="3" t="s">
        <v>100</v>
      </c>
      <c r="AP246" s="3" t="s">
        <v>75</v>
      </c>
      <c r="AQ246" s="3" t="s">
        <v>75</v>
      </c>
      <c r="AS246" s="3" t="s">
        <v>2962</v>
      </c>
      <c r="AT246" s="3" t="s">
        <v>2963</v>
      </c>
      <c r="AW246" s="3" t="s">
        <v>165</v>
      </c>
    </row>
    <row r="247" spans="1:50" s="3" customFormat="1" x14ac:dyDescent="0.35">
      <c r="A247" s="3" t="s">
        <v>2996</v>
      </c>
      <c r="B247" s="3" t="s">
        <v>2319</v>
      </c>
      <c r="C247" s="3" t="s">
        <v>2997</v>
      </c>
      <c r="D247" s="3" t="s">
        <v>2998</v>
      </c>
      <c r="E247" s="3">
        <v>6515525594</v>
      </c>
      <c r="F247" s="3" t="s">
        <v>2999</v>
      </c>
      <c r="G247" s="4">
        <v>44137.519363425927</v>
      </c>
      <c r="H247" s="3" t="s">
        <v>61</v>
      </c>
      <c r="I247" s="3" t="s">
        <v>83</v>
      </c>
      <c r="K247" s="3" t="s">
        <v>539</v>
      </c>
      <c r="M247" s="3" t="s">
        <v>85</v>
      </c>
      <c r="O247" s="3" t="s">
        <v>3000</v>
      </c>
      <c r="Q247" s="3" t="s">
        <v>87</v>
      </c>
      <c r="S247" s="3" t="s">
        <v>3001</v>
      </c>
      <c r="U247" s="3" t="s">
        <v>791</v>
      </c>
      <c r="W247" s="3" t="s">
        <v>68</v>
      </c>
      <c r="X247" s="3" t="s">
        <v>3002</v>
      </c>
      <c r="Y247" s="3" t="s">
        <v>3003</v>
      </c>
      <c r="AB247" s="3" t="s">
        <v>61</v>
      </c>
      <c r="AD247" s="3" t="s">
        <v>72</v>
      </c>
      <c r="AG247" s="3" t="s">
        <v>146</v>
      </c>
      <c r="AH247" s="3" t="s">
        <v>3004</v>
      </c>
      <c r="AI247" s="3" t="s">
        <v>76</v>
      </c>
      <c r="AJ247" s="3" t="s">
        <v>75</v>
      </c>
      <c r="AK247" s="3" t="s">
        <v>75</v>
      </c>
      <c r="AL247" s="3" t="s">
        <v>100</v>
      </c>
      <c r="AM247" s="3" t="s">
        <v>75</v>
      </c>
      <c r="AN247" s="3" t="s">
        <v>100</v>
      </c>
      <c r="AO247" s="3" t="s">
        <v>100</v>
      </c>
      <c r="AP247" s="3" t="s">
        <v>76</v>
      </c>
      <c r="AS247" s="3" t="s">
        <v>3005</v>
      </c>
    </row>
    <row r="248" spans="1:50" s="3" customFormat="1" x14ac:dyDescent="0.35">
      <c r="A248" s="3" t="s">
        <v>2101</v>
      </c>
      <c r="B248" s="3" t="s">
        <v>1566</v>
      </c>
      <c r="C248" s="3" t="s">
        <v>2102</v>
      </c>
      <c r="D248" s="3" t="s">
        <v>2103</v>
      </c>
      <c r="E248" s="3">
        <v>8149496526</v>
      </c>
      <c r="F248" s="3" t="s">
        <v>2104</v>
      </c>
      <c r="G248" s="4">
        <v>44138.578668981485</v>
      </c>
      <c r="H248" s="3" t="s">
        <v>48</v>
      </c>
      <c r="I248" s="3" t="s">
        <v>1935</v>
      </c>
      <c r="M248" s="3" t="s">
        <v>1936</v>
      </c>
      <c r="O248" s="3" t="s">
        <v>441</v>
      </c>
      <c r="Q248" s="3" t="s">
        <v>52</v>
      </c>
      <c r="S248" s="3" t="s">
        <v>463</v>
      </c>
      <c r="U248" s="3" t="s">
        <v>1883</v>
      </c>
      <c r="W248" s="3" t="s">
        <v>1746</v>
      </c>
      <c r="X248" s="5">
        <v>2396</v>
      </c>
      <c r="Z248" s="3" t="s">
        <v>2105</v>
      </c>
      <c r="AA248" s="3" t="s">
        <v>2106</v>
      </c>
      <c r="AB248" s="3" t="s">
        <v>61</v>
      </c>
      <c r="AD248" s="3" t="s">
        <v>99</v>
      </c>
      <c r="AF248" s="3" t="s">
        <v>2107</v>
      </c>
      <c r="AG248" s="3" t="s">
        <v>146</v>
      </c>
      <c r="AI248" s="3" t="s">
        <v>75</v>
      </c>
      <c r="AJ248" s="3" t="s">
        <v>75</v>
      </c>
      <c r="AK248" s="3" t="s">
        <v>100</v>
      </c>
      <c r="AL248" s="3" t="s">
        <v>75</v>
      </c>
      <c r="AM248" s="3" t="s">
        <v>75</v>
      </c>
      <c r="AN248" s="3" t="s">
        <v>100</v>
      </c>
      <c r="AO248" s="3" t="s">
        <v>100</v>
      </c>
      <c r="AP248" s="3" t="s">
        <v>76</v>
      </c>
      <c r="AS248" s="3" t="s">
        <v>2108</v>
      </c>
      <c r="AT248" s="3" t="s">
        <v>2109</v>
      </c>
      <c r="AW248" s="3" t="s">
        <v>234</v>
      </c>
    </row>
    <row r="249" spans="1:50" s="3" customFormat="1" x14ac:dyDescent="0.35">
      <c r="A249" s="3" t="s">
        <v>2708</v>
      </c>
      <c r="B249" s="3" t="s">
        <v>2709</v>
      </c>
      <c r="C249" s="3" t="s">
        <v>2710</v>
      </c>
      <c r="D249" s="3" t="s">
        <v>2711</v>
      </c>
      <c r="E249" s="3">
        <v>7704124000</v>
      </c>
      <c r="F249" s="3" t="s">
        <v>2712</v>
      </c>
      <c r="G249" s="4">
        <v>44137.593773148146</v>
      </c>
      <c r="H249" s="3" t="s">
        <v>48</v>
      </c>
      <c r="I249" s="3" t="s">
        <v>49</v>
      </c>
      <c r="M249" s="3" t="s">
        <v>2713</v>
      </c>
      <c r="O249" s="3" t="s">
        <v>211</v>
      </c>
      <c r="Q249" s="3" t="s">
        <v>154</v>
      </c>
      <c r="S249" s="3" t="s">
        <v>2714</v>
      </c>
      <c r="U249" s="3" t="s">
        <v>695</v>
      </c>
      <c r="W249" s="3" t="s">
        <v>19</v>
      </c>
      <c r="Y249" s="3">
        <v>17</v>
      </c>
      <c r="AA249" s="3" t="s">
        <v>2715</v>
      </c>
      <c r="AB249" s="3" t="s">
        <v>61</v>
      </c>
      <c r="AD249" s="3" t="s">
        <v>465</v>
      </c>
      <c r="AF249" s="3" t="s">
        <v>2716</v>
      </c>
      <c r="AG249" s="3" t="s">
        <v>146</v>
      </c>
      <c r="AI249" s="3" t="s">
        <v>75</v>
      </c>
      <c r="AJ249" s="3" t="s">
        <v>100</v>
      </c>
      <c r="AK249" s="3" t="s">
        <v>75</v>
      </c>
      <c r="AL249" s="3" t="s">
        <v>75</v>
      </c>
      <c r="AM249" s="3" t="s">
        <v>76</v>
      </c>
      <c r="AN249" s="3" t="s">
        <v>75</v>
      </c>
      <c r="AO249" s="3" t="s">
        <v>76</v>
      </c>
      <c r="AP249" s="3" t="s">
        <v>75</v>
      </c>
      <c r="AQ249" s="3" t="s">
        <v>101</v>
      </c>
      <c r="AS249" s="3" t="s">
        <v>2717</v>
      </c>
      <c r="AT249" s="3" t="s">
        <v>2718</v>
      </c>
      <c r="AW249" s="3" t="s">
        <v>234</v>
      </c>
    </row>
    <row r="250" spans="1:50" s="3" customFormat="1" x14ac:dyDescent="0.35">
      <c r="A250" s="3" t="s">
        <v>1264</v>
      </c>
      <c r="B250" s="3" t="s">
        <v>1265</v>
      </c>
      <c r="C250" s="3" t="s">
        <v>1266</v>
      </c>
      <c r="D250" s="3" t="s">
        <v>1267</v>
      </c>
      <c r="E250" s="3">
        <v>5075377046</v>
      </c>
      <c r="F250" s="3" t="s">
        <v>1268</v>
      </c>
      <c r="G250" s="4">
        <v>44144.527048611111</v>
      </c>
      <c r="H250" s="3" t="s">
        <v>48</v>
      </c>
      <c r="I250" s="3" t="s">
        <v>83</v>
      </c>
      <c r="K250" s="3" t="s">
        <v>1269</v>
      </c>
      <c r="M250" s="3" t="s">
        <v>1270</v>
      </c>
      <c r="O250" s="3" t="s">
        <v>405</v>
      </c>
      <c r="Q250" s="3" t="s">
        <v>124</v>
      </c>
      <c r="S250" s="3" t="s">
        <v>155</v>
      </c>
      <c r="U250" s="3" t="s">
        <v>1271</v>
      </c>
      <c r="W250" s="3" t="s">
        <v>260</v>
      </c>
      <c r="Y250" s="3">
        <v>10</v>
      </c>
      <c r="Z250" s="3">
        <v>5</v>
      </c>
      <c r="AA250" s="3" t="s">
        <v>1272</v>
      </c>
      <c r="AB250" s="3" t="s">
        <v>61</v>
      </c>
      <c r="AD250" s="3" t="s">
        <v>72</v>
      </c>
      <c r="AF250" s="3" t="s">
        <v>1273</v>
      </c>
      <c r="AG250" s="3" t="s">
        <v>73</v>
      </c>
      <c r="AH250" s="3" t="s">
        <v>1274</v>
      </c>
      <c r="AI250" s="3" t="s">
        <v>76</v>
      </c>
      <c r="AJ250" s="3" t="s">
        <v>75</v>
      </c>
      <c r="AK250" s="3" t="s">
        <v>75</v>
      </c>
      <c r="AL250" s="3" t="s">
        <v>75</v>
      </c>
      <c r="AM250" s="3" t="s">
        <v>76</v>
      </c>
      <c r="AN250" s="3" t="s">
        <v>100</v>
      </c>
      <c r="AO250" s="3" t="s">
        <v>100</v>
      </c>
      <c r="AP250" s="3" t="s">
        <v>75</v>
      </c>
      <c r="AS250" s="3" t="s">
        <v>1275</v>
      </c>
      <c r="AT250" s="3" t="s">
        <v>1276</v>
      </c>
    </row>
    <row r="251" spans="1:50" s="3" customFormat="1" x14ac:dyDescent="0.35">
      <c r="A251" s="3" t="s">
        <v>2868</v>
      </c>
      <c r="B251" s="3" t="s">
        <v>2869</v>
      </c>
      <c r="C251" s="3" t="s">
        <v>2870</v>
      </c>
      <c r="D251" s="3" t="s">
        <v>2871</v>
      </c>
      <c r="E251" s="3">
        <v>3134518055</v>
      </c>
      <c r="F251" s="3" t="s">
        <v>2872</v>
      </c>
      <c r="G251" s="4">
        <v>44137.564143518517</v>
      </c>
      <c r="H251" s="3" t="s">
        <v>48</v>
      </c>
      <c r="I251" s="3" t="s">
        <v>2873</v>
      </c>
      <c r="M251" s="3" t="s">
        <v>50</v>
      </c>
      <c r="O251" s="3" t="s">
        <v>1743</v>
      </c>
      <c r="P251" s="3" t="e">
        <f>-Financial Literacy
-Wrap-around services</f>
        <v>#NAME?</v>
      </c>
      <c r="Q251" s="3" t="s">
        <v>273</v>
      </c>
      <c r="S251" s="3" t="s">
        <v>2874</v>
      </c>
      <c r="T251" s="3" t="s">
        <v>2875</v>
      </c>
      <c r="U251" s="3" t="s">
        <v>2876</v>
      </c>
      <c r="V251" s="3" t="s">
        <v>2877</v>
      </c>
      <c r="W251" s="3" t="s">
        <v>55</v>
      </c>
      <c r="X251" s="3">
        <v>10</v>
      </c>
      <c r="Y251" s="3">
        <v>20</v>
      </c>
      <c r="Z251" s="3">
        <v>30</v>
      </c>
      <c r="AA251" s="3" t="e">
        <f>-we loaned laptops
-we helped students enroll in the Comcast and ATT low-cost internet plans
-we offer digital skills sessions and self-learning instruction</f>
        <v>#NAME?</v>
      </c>
      <c r="AB251" s="3" t="s">
        <v>48</v>
      </c>
      <c r="AC251" s="3" t="s">
        <v>2878</v>
      </c>
      <c r="AD251" s="3" t="s">
        <v>99</v>
      </c>
      <c r="AE251" s="3" t="s">
        <v>99</v>
      </c>
      <c r="AF251" s="3" t="s">
        <v>2879</v>
      </c>
      <c r="AG251" s="3" t="s">
        <v>73</v>
      </c>
      <c r="AH251" s="3" t="s">
        <v>2880</v>
      </c>
      <c r="AI251" s="3" t="s">
        <v>100</v>
      </c>
      <c r="AJ251" s="3" t="s">
        <v>75</v>
      </c>
      <c r="AK251" s="3" t="s">
        <v>100</v>
      </c>
      <c r="AL251" s="3" t="s">
        <v>100</v>
      </c>
      <c r="AM251" s="3" t="s">
        <v>75</v>
      </c>
      <c r="AN251" s="3" t="s">
        <v>75</v>
      </c>
      <c r="AO251" s="3" t="s">
        <v>100</v>
      </c>
      <c r="AP251" s="3" t="s">
        <v>75</v>
      </c>
      <c r="AS251" s="3" t="e">
        <f>-Being able to loan the laptops since we are no longer conducting in-person class has been very helpful.
-Outdoor covid-safe sessions helping those who have the least digital skills has worked well.
-Knowing that there are low-cost internet plans for our students and helping them obtain it is good too.</f>
        <v>#NAME?</v>
      </c>
      <c r="AT251" s="3" t="e">
        <f>-Everyone would have a laptop or desktop.
-Everyone would have high speed or adequate internet
-Everyone would have time to learn the digital skills
-there could be a stipend the can help meet needs while motivating those who are struggliing to survive to learn skill that would help them improve their quality of life.</f>
        <v>#NAME?</v>
      </c>
      <c r="AU251" s="3" t="s">
        <v>2881</v>
      </c>
      <c r="AW251" s="3" t="s">
        <v>165</v>
      </c>
    </row>
    <row r="252" spans="1:50" s="3" customFormat="1" x14ac:dyDescent="0.35">
      <c r="A252" s="3" t="s">
        <v>1667</v>
      </c>
      <c r="B252" s="3" t="s">
        <v>1668</v>
      </c>
      <c r="D252" s="3" t="s">
        <v>1669</v>
      </c>
      <c r="E252" s="3">
        <v>3374216931</v>
      </c>
      <c r="F252" s="3" t="s">
        <v>1670</v>
      </c>
      <c r="G252" s="4">
        <v>44141.338634259257</v>
      </c>
      <c r="H252" s="3" t="s">
        <v>48</v>
      </c>
      <c r="I252" s="3" t="s">
        <v>403</v>
      </c>
      <c r="M252" s="3" t="s">
        <v>1671</v>
      </c>
      <c r="O252" s="3" t="s">
        <v>96</v>
      </c>
      <c r="Q252" s="3" t="s">
        <v>52</v>
      </c>
      <c r="S252" s="3" t="s">
        <v>112</v>
      </c>
      <c r="T252" s="3" t="s">
        <v>1672</v>
      </c>
      <c r="U252" s="3" t="s">
        <v>54</v>
      </c>
      <c r="W252" s="3" t="s">
        <v>55</v>
      </c>
      <c r="X252" s="3" t="s">
        <v>1673</v>
      </c>
      <c r="Y252" s="3" t="s">
        <v>1674</v>
      </c>
      <c r="Z252" s="3" t="s">
        <v>1675</v>
      </c>
      <c r="AA252" s="3" t="s">
        <v>1676</v>
      </c>
      <c r="AB252" s="3" t="s">
        <v>48</v>
      </c>
      <c r="AC252" s="3" t="s">
        <v>1677</v>
      </c>
      <c r="AD252" s="3" t="s">
        <v>72</v>
      </c>
      <c r="AE252" s="3" t="s">
        <v>72</v>
      </c>
      <c r="AF252" s="3" t="s">
        <v>1678</v>
      </c>
      <c r="AG252" s="3" t="s">
        <v>73</v>
      </c>
      <c r="AI252" s="3" t="s">
        <v>75</v>
      </c>
      <c r="AJ252" s="3" t="s">
        <v>100</v>
      </c>
      <c r="AK252" s="3" t="s">
        <v>76</v>
      </c>
      <c r="AL252" s="3" t="s">
        <v>75</v>
      </c>
      <c r="AM252" s="3" t="s">
        <v>76</v>
      </c>
      <c r="AN252" s="3" t="s">
        <v>101</v>
      </c>
      <c r="AO252" s="3" t="s">
        <v>101</v>
      </c>
      <c r="AP252" s="3" t="s">
        <v>76</v>
      </c>
      <c r="AS252" s="3" t="s">
        <v>1679</v>
      </c>
      <c r="AT252" s="3" t="s">
        <v>1680</v>
      </c>
      <c r="AU252" s="3" t="s">
        <v>1681</v>
      </c>
    </row>
    <row r="253" spans="1:50" s="3" customFormat="1" x14ac:dyDescent="0.35">
      <c r="A253" s="3" t="s">
        <v>1792</v>
      </c>
      <c r="B253" s="3" t="s">
        <v>1793</v>
      </c>
      <c r="C253" s="3" t="s">
        <v>1794</v>
      </c>
      <c r="D253" s="3" t="s">
        <v>1795</v>
      </c>
      <c r="E253" s="3">
        <v>7634509895</v>
      </c>
      <c r="F253" s="3" t="s">
        <v>1796</v>
      </c>
      <c r="G253" s="4">
        <v>44140.350810185184</v>
      </c>
      <c r="H253" s="3" t="s">
        <v>48</v>
      </c>
      <c r="I253" s="3" t="s">
        <v>83</v>
      </c>
      <c r="K253" s="3" t="s">
        <v>1797</v>
      </c>
      <c r="M253" s="3" t="s">
        <v>85</v>
      </c>
      <c r="O253" s="3" t="s">
        <v>187</v>
      </c>
      <c r="Q253" s="3" t="s">
        <v>87</v>
      </c>
      <c r="S253" s="3" t="s">
        <v>1460</v>
      </c>
      <c r="U253" s="3" t="s">
        <v>157</v>
      </c>
      <c r="W253" s="3" t="s">
        <v>215</v>
      </c>
      <c r="X253" s="3" t="s">
        <v>1798</v>
      </c>
      <c r="Y253" s="3" t="s">
        <v>1799</v>
      </c>
      <c r="Z253" s="3" t="s">
        <v>1800</v>
      </c>
      <c r="AA253" s="3" t="s">
        <v>1801</v>
      </c>
      <c r="AB253" s="3" t="s">
        <v>61</v>
      </c>
      <c r="AD253" s="3" t="s">
        <v>193</v>
      </c>
      <c r="AF253" s="3" t="s">
        <v>1802</v>
      </c>
      <c r="AG253" s="3" t="s">
        <v>195</v>
      </c>
      <c r="AI253" s="3" t="s">
        <v>76</v>
      </c>
      <c r="AJ253" s="3" t="s">
        <v>75</v>
      </c>
      <c r="AK253" s="3" t="s">
        <v>75</v>
      </c>
      <c r="AL253" s="3" t="s">
        <v>76</v>
      </c>
      <c r="AM253" s="3" t="s">
        <v>75</v>
      </c>
      <c r="AN253" s="3" t="s">
        <v>75</v>
      </c>
      <c r="AO253" s="3" t="s">
        <v>75</v>
      </c>
      <c r="AP253" s="3" t="s">
        <v>75</v>
      </c>
      <c r="AS253" s="3" t="s">
        <v>1803</v>
      </c>
      <c r="AT253" s="3" t="s">
        <v>1804</v>
      </c>
      <c r="AW253" s="3" t="s">
        <v>102</v>
      </c>
    </row>
    <row r="254" spans="1:50" s="3" customFormat="1" x14ac:dyDescent="0.35">
      <c r="A254" s="3" t="s">
        <v>3211</v>
      </c>
      <c r="B254" s="3" t="s">
        <v>3039</v>
      </c>
      <c r="C254" s="3" t="s">
        <v>1456</v>
      </c>
      <c r="D254" s="3" t="s">
        <v>223</v>
      </c>
      <c r="F254" s="3" t="s">
        <v>3212</v>
      </c>
      <c r="G254" s="4">
        <v>44137.47047453704</v>
      </c>
      <c r="H254" s="3" t="s">
        <v>61</v>
      </c>
      <c r="I254" s="3" t="s">
        <v>83</v>
      </c>
      <c r="K254" s="3" t="s">
        <v>1226</v>
      </c>
      <c r="M254" s="3" t="s">
        <v>109</v>
      </c>
      <c r="O254" s="3" t="s">
        <v>3213</v>
      </c>
      <c r="Q254" s="3" t="s">
        <v>124</v>
      </c>
      <c r="S254" s="3" t="s">
        <v>3214</v>
      </c>
      <c r="U254" s="3" t="s">
        <v>857</v>
      </c>
      <c r="AG254" s="3" t="s">
        <v>146</v>
      </c>
      <c r="AT254" s="3" t="s">
        <v>3215</v>
      </c>
      <c r="AX254" s="3" t="s">
        <v>61</v>
      </c>
    </row>
    <row r="255" spans="1:50" s="3" customFormat="1" x14ac:dyDescent="0.35">
      <c r="A255" s="3" t="s">
        <v>325</v>
      </c>
      <c r="B255" s="3" t="s">
        <v>253</v>
      </c>
      <c r="C255" s="3" t="s">
        <v>326</v>
      </c>
      <c r="D255" s="3" t="s">
        <v>327</v>
      </c>
      <c r="E255" s="3">
        <v>6128755095</v>
      </c>
      <c r="F255" s="3" t="s">
        <v>328</v>
      </c>
      <c r="G255" s="4">
        <v>44151.571666666663</v>
      </c>
      <c r="H255" s="3" t="s">
        <v>48</v>
      </c>
      <c r="I255" s="3" t="s">
        <v>83</v>
      </c>
      <c r="K255" s="3" t="s">
        <v>329</v>
      </c>
      <c r="M255" s="3" t="s">
        <v>85</v>
      </c>
      <c r="O255" s="3" t="s">
        <v>330</v>
      </c>
      <c r="Q255" s="3" t="s">
        <v>124</v>
      </c>
      <c r="S255" s="3" t="s">
        <v>88</v>
      </c>
      <c r="U255" s="3" t="s">
        <v>331</v>
      </c>
      <c r="W255" s="3" t="s">
        <v>19</v>
      </c>
      <c r="Y255" s="3">
        <v>1</v>
      </c>
      <c r="AA255" s="3" t="s">
        <v>332</v>
      </c>
      <c r="AB255" s="3" t="s">
        <v>48</v>
      </c>
      <c r="AC255" s="3" t="s">
        <v>333</v>
      </c>
      <c r="AD255" s="3" t="s">
        <v>72</v>
      </c>
      <c r="AE255" s="3" t="s">
        <v>72</v>
      </c>
      <c r="AF255" s="3" t="s">
        <v>334</v>
      </c>
      <c r="AG255" s="3" t="s">
        <v>146</v>
      </c>
      <c r="AI255" s="3" t="s">
        <v>75</v>
      </c>
      <c r="AJ255" s="3" t="s">
        <v>75</v>
      </c>
      <c r="AK255" s="3" t="s">
        <v>75</v>
      </c>
      <c r="AL255" s="3" t="s">
        <v>75</v>
      </c>
      <c r="AM255" s="3" t="s">
        <v>75</v>
      </c>
      <c r="AN255" s="3" t="s">
        <v>75</v>
      </c>
      <c r="AO255" s="3" t="s">
        <v>76</v>
      </c>
      <c r="AP255" s="3" t="s">
        <v>75</v>
      </c>
      <c r="AS255" s="3" t="s">
        <v>335</v>
      </c>
      <c r="AW255" s="3" t="s">
        <v>234</v>
      </c>
    </row>
    <row r="256" spans="1:50" s="3" customFormat="1" x14ac:dyDescent="0.35">
      <c r="A256" s="3" t="s">
        <v>1478</v>
      </c>
      <c r="B256" s="3" t="s">
        <v>1479</v>
      </c>
      <c r="C256" s="3" t="s">
        <v>1480</v>
      </c>
      <c r="D256" s="3" t="s">
        <v>1481</v>
      </c>
      <c r="E256" s="3" t="s">
        <v>1482</v>
      </c>
      <c r="F256" s="3" t="s">
        <v>1483</v>
      </c>
      <c r="G256" s="4">
        <v>44144.500833333332</v>
      </c>
      <c r="H256" s="3" t="s">
        <v>61</v>
      </c>
      <c r="I256" s="3" t="s">
        <v>83</v>
      </c>
      <c r="K256" s="3" t="s">
        <v>329</v>
      </c>
      <c r="M256" s="3" t="s">
        <v>85</v>
      </c>
      <c r="O256" s="3" t="s">
        <v>1036</v>
      </c>
      <c r="Q256" s="3" t="s">
        <v>124</v>
      </c>
      <c r="S256" s="3" t="s">
        <v>1484</v>
      </c>
      <c r="T256" s="3" t="s">
        <v>1485</v>
      </c>
      <c r="U256" s="3" t="s">
        <v>804</v>
      </c>
      <c r="W256" s="3" t="s">
        <v>68</v>
      </c>
      <c r="X256" s="3">
        <v>10</v>
      </c>
      <c r="Y256" s="3">
        <v>10</v>
      </c>
      <c r="AA256" s="3" t="s">
        <v>1486</v>
      </c>
      <c r="AB256" s="3" t="s">
        <v>61</v>
      </c>
      <c r="AD256" s="3" t="s">
        <v>193</v>
      </c>
      <c r="AF256" s="3" t="s">
        <v>1487</v>
      </c>
      <c r="AG256" s="3" t="s">
        <v>146</v>
      </c>
      <c r="AH256" s="3" t="s">
        <v>1488</v>
      </c>
      <c r="AI256" s="3" t="s">
        <v>100</v>
      </c>
      <c r="AJ256" s="3" t="s">
        <v>100</v>
      </c>
      <c r="AK256" s="3" t="s">
        <v>100</v>
      </c>
      <c r="AL256" s="3" t="s">
        <v>100</v>
      </c>
      <c r="AM256" s="3" t="s">
        <v>75</v>
      </c>
      <c r="AN256" s="3" t="s">
        <v>76</v>
      </c>
      <c r="AO256" s="3" t="s">
        <v>100</v>
      </c>
      <c r="AP256" s="3" t="s">
        <v>100</v>
      </c>
      <c r="AS256" s="3" t="s">
        <v>1489</v>
      </c>
      <c r="AT256" s="3" t="s">
        <v>1490</v>
      </c>
      <c r="AX256" s="3" t="s">
        <v>61</v>
      </c>
    </row>
    <row r="257" spans="1:50" s="3" customFormat="1" x14ac:dyDescent="0.35">
      <c r="A257" s="3" t="s">
        <v>1277</v>
      </c>
      <c r="B257" s="3" t="s">
        <v>565</v>
      </c>
      <c r="C257" s="3" t="s">
        <v>1278</v>
      </c>
      <c r="D257" s="3" t="s">
        <v>1279</v>
      </c>
      <c r="E257" s="3">
        <v>6512854672</v>
      </c>
      <c r="F257" s="3" t="s">
        <v>1280</v>
      </c>
      <c r="G257" s="4">
        <v>44144.525150462963</v>
      </c>
      <c r="H257" s="3" t="s">
        <v>61</v>
      </c>
      <c r="I257" s="3" t="s">
        <v>83</v>
      </c>
      <c r="K257" s="3" t="s">
        <v>780</v>
      </c>
      <c r="M257" s="3" t="s">
        <v>85</v>
      </c>
      <c r="O257" s="3" t="s">
        <v>187</v>
      </c>
      <c r="Q257" s="3" t="s">
        <v>111</v>
      </c>
      <c r="S257" s="3" t="s">
        <v>1281</v>
      </c>
      <c r="T257" s="3" t="s">
        <v>1282</v>
      </c>
      <c r="U257" s="3" t="s">
        <v>89</v>
      </c>
      <c r="W257" s="3" t="s">
        <v>68</v>
      </c>
      <c r="X257" s="3">
        <v>1</v>
      </c>
      <c r="Y257" s="3">
        <v>50</v>
      </c>
      <c r="AA257" s="3" t="s">
        <v>1283</v>
      </c>
      <c r="AB257" s="3" t="s">
        <v>61</v>
      </c>
      <c r="AD257" s="3" t="s">
        <v>176</v>
      </c>
      <c r="AG257" s="3" t="s">
        <v>73</v>
      </c>
      <c r="AH257" s="3" t="s">
        <v>1284</v>
      </c>
      <c r="AI257" s="3" t="s">
        <v>75</v>
      </c>
      <c r="AJ257" s="3" t="s">
        <v>76</v>
      </c>
      <c r="AK257" s="3" t="s">
        <v>75</v>
      </c>
      <c r="AL257" s="3" t="s">
        <v>75</v>
      </c>
      <c r="AM257" s="3" t="s">
        <v>100</v>
      </c>
      <c r="AN257" s="3" t="s">
        <v>100</v>
      </c>
      <c r="AO257" s="3" t="s">
        <v>100</v>
      </c>
      <c r="AP257" s="3" t="s">
        <v>75</v>
      </c>
      <c r="AS257" s="3" t="s">
        <v>1285</v>
      </c>
      <c r="AT257" s="3" t="s">
        <v>1286</v>
      </c>
      <c r="AX257" s="3" t="s">
        <v>61</v>
      </c>
    </row>
    <row r="258" spans="1:50" s="3" customFormat="1" x14ac:dyDescent="0.35">
      <c r="A258" s="3" t="s">
        <v>600</v>
      </c>
      <c r="B258" s="3" t="s">
        <v>601</v>
      </c>
      <c r="C258" s="3" t="s">
        <v>602</v>
      </c>
      <c r="D258" s="3" t="s">
        <v>603</v>
      </c>
      <c r="E258" s="3">
        <v>2183307500</v>
      </c>
      <c r="F258" s="3" t="s">
        <v>604</v>
      </c>
      <c r="G258" s="4">
        <v>44145.643599537034</v>
      </c>
      <c r="H258" s="3" t="s">
        <v>61</v>
      </c>
      <c r="I258" s="3" t="s">
        <v>83</v>
      </c>
      <c r="K258" s="3" t="s">
        <v>112</v>
      </c>
      <c r="M258" s="3" t="s">
        <v>226</v>
      </c>
      <c r="O258" s="3" t="s">
        <v>37</v>
      </c>
      <c r="P258" s="3" t="s">
        <v>605</v>
      </c>
      <c r="Q258" s="3" t="s">
        <v>64</v>
      </c>
      <c r="T258" s="3" t="s">
        <v>606</v>
      </c>
      <c r="AV258" s="3" t="s">
        <v>371</v>
      </c>
      <c r="AW258" s="3" t="s">
        <v>234</v>
      </c>
      <c r="AX258" s="3" t="s">
        <v>48</v>
      </c>
    </row>
    <row r="259" spans="1:50" s="3" customFormat="1" x14ac:dyDescent="0.35">
      <c r="A259" s="3" t="s">
        <v>2564</v>
      </c>
      <c r="B259" s="3" t="s">
        <v>1702</v>
      </c>
      <c r="C259" s="3" t="s">
        <v>2565</v>
      </c>
      <c r="D259" s="3" t="s">
        <v>2566</v>
      </c>
      <c r="F259" s="3" t="s">
        <v>2567</v>
      </c>
      <c r="G259" s="4">
        <v>44137.636817129627</v>
      </c>
      <c r="H259" s="3" t="s">
        <v>48</v>
      </c>
      <c r="I259" s="3" t="s">
        <v>1713</v>
      </c>
      <c r="M259" s="3" t="s">
        <v>404</v>
      </c>
      <c r="O259" s="3" t="s">
        <v>1108</v>
      </c>
      <c r="Q259" s="3" t="s">
        <v>273</v>
      </c>
      <c r="S259" s="3" t="s">
        <v>1787</v>
      </c>
      <c r="T259" s="3" t="s">
        <v>2568</v>
      </c>
      <c r="U259" s="3" t="s">
        <v>1580</v>
      </c>
      <c r="W259" s="3" t="s">
        <v>245</v>
      </c>
      <c r="Y259" s="3">
        <v>40</v>
      </c>
      <c r="Z259" s="3">
        <v>20</v>
      </c>
      <c r="AA259" s="3" t="s">
        <v>2569</v>
      </c>
      <c r="AB259" s="3" t="s">
        <v>61</v>
      </c>
      <c r="AD259" s="3" t="s">
        <v>465</v>
      </c>
      <c r="AF259" s="3" t="s">
        <v>2570</v>
      </c>
      <c r="AG259" s="3" t="s">
        <v>146</v>
      </c>
      <c r="AH259" s="3" t="s">
        <v>2571</v>
      </c>
      <c r="AI259" s="3" t="s">
        <v>100</v>
      </c>
      <c r="AJ259" s="3" t="s">
        <v>100</v>
      </c>
      <c r="AK259" s="3" t="s">
        <v>100</v>
      </c>
      <c r="AL259" s="3" t="s">
        <v>75</v>
      </c>
      <c r="AM259" s="3" t="s">
        <v>75</v>
      </c>
      <c r="AN259" s="3" t="s">
        <v>100</v>
      </c>
      <c r="AO259" s="3" t="s">
        <v>75</v>
      </c>
      <c r="AP259" s="3" t="s">
        <v>100</v>
      </c>
      <c r="AQ259" s="3" t="s">
        <v>100</v>
      </c>
      <c r="AR259" s="3" t="s">
        <v>2572</v>
      </c>
      <c r="AS259" s="3" t="s">
        <v>2573</v>
      </c>
      <c r="AT259" s="3" t="s">
        <v>2574</v>
      </c>
      <c r="AW259" s="3" t="s">
        <v>456</v>
      </c>
    </row>
    <row r="260" spans="1:50" s="3" customFormat="1" x14ac:dyDescent="0.35">
      <c r="A260" s="3" t="s">
        <v>3246</v>
      </c>
      <c r="B260" s="3" t="s">
        <v>1342</v>
      </c>
      <c r="C260" s="3" t="s">
        <v>3247</v>
      </c>
      <c r="D260" s="3" t="s">
        <v>3248</v>
      </c>
      <c r="E260" s="3">
        <v>2184783314</v>
      </c>
      <c r="F260" s="3" t="s">
        <v>3249</v>
      </c>
      <c r="G260" s="4">
        <v>44137.464826388888</v>
      </c>
      <c r="H260" s="3" t="s">
        <v>48</v>
      </c>
      <c r="I260" s="3" t="s">
        <v>83</v>
      </c>
      <c r="K260" s="3" t="s">
        <v>2947</v>
      </c>
      <c r="M260" s="3" t="s">
        <v>85</v>
      </c>
      <c r="O260" s="3" t="s">
        <v>1246</v>
      </c>
      <c r="Q260" s="3" t="s">
        <v>124</v>
      </c>
      <c r="U260" s="3" t="s">
        <v>762</v>
      </c>
      <c r="W260" s="3" t="s">
        <v>55</v>
      </c>
      <c r="X260" s="3" t="s">
        <v>3250</v>
      </c>
      <c r="Y260" s="3" t="s">
        <v>3251</v>
      </c>
      <c r="Z260" s="3" t="s">
        <v>3252</v>
      </c>
      <c r="AA260" s="3" t="s">
        <v>3253</v>
      </c>
      <c r="AB260" s="3" t="s">
        <v>61</v>
      </c>
      <c r="AD260" s="3" t="s">
        <v>99</v>
      </c>
      <c r="AF260" s="3" t="s">
        <v>3254</v>
      </c>
      <c r="AG260" s="3" t="s">
        <v>73</v>
      </c>
      <c r="AH260" s="3" t="s">
        <v>3255</v>
      </c>
      <c r="AI260" s="3" t="s">
        <v>76</v>
      </c>
      <c r="AJ260" s="3" t="s">
        <v>75</v>
      </c>
      <c r="AK260" s="3" t="s">
        <v>76</v>
      </c>
      <c r="AL260" s="3" t="s">
        <v>101</v>
      </c>
      <c r="AM260" s="3" t="s">
        <v>76</v>
      </c>
      <c r="AN260" s="3" t="s">
        <v>75</v>
      </c>
      <c r="AO260" s="3" t="s">
        <v>76</v>
      </c>
      <c r="AP260" s="3" t="s">
        <v>76</v>
      </c>
      <c r="AS260" s="3" t="s">
        <v>3256</v>
      </c>
      <c r="AT260" s="3" t="s">
        <v>3257</v>
      </c>
    </row>
    <row r="261" spans="1:50" s="3" customFormat="1" x14ac:dyDescent="0.35">
      <c r="A261" s="3" t="s">
        <v>2623</v>
      </c>
      <c r="B261" s="3" t="s">
        <v>2624</v>
      </c>
      <c r="C261" s="3" t="s">
        <v>2625</v>
      </c>
      <c r="D261" s="3" t="s">
        <v>2626</v>
      </c>
      <c r="E261" s="3" t="s">
        <v>2627</v>
      </c>
      <c r="F261" s="3" t="s">
        <v>2628</v>
      </c>
      <c r="G261" s="4">
        <v>44137.63071759259</v>
      </c>
      <c r="H261" s="3" t="s">
        <v>48</v>
      </c>
      <c r="I261" s="3" t="s">
        <v>83</v>
      </c>
      <c r="K261" s="3" t="s">
        <v>112</v>
      </c>
      <c r="M261" s="3" t="s">
        <v>2629</v>
      </c>
      <c r="O261" s="3" t="s">
        <v>2630</v>
      </c>
      <c r="Q261" s="3" t="s">
        <v>273</v>
      </c>
      <c r="S261" s="3" t="s">
        <v>155</v>
      </c>
      <c r="U261" s="3" t="s">
        <v>2631</v>
      </c>
      <c r="W261" s="3" t="s">
        <v>19</v>
      </c>
      <c r="Y261" s="3" t="s">
        <v>586</v>
      </c>
      <c r="AA261" s="3" t="s">
        <v>2632</v>
      </c>
      <c r="AB261" s="3" t="s">
        <v>61</v>
      </c>
      <c r="AD261" s="3" t="s">
        <v>72</v>
      </c>
      <c r="AF261" s="3" t="s">
        <v>2633</v>
      </c>
      <c r="AG261" s="3" t="s">
        <v>195</v>
      </c>
      <c r="AH261" s="3" t="s">
        <v>2634</v>
      </c>
      <c r="AI261" s="3" t="s">
        <v>100</v>
      </c>
      <c r="AJ261" s="3" t="s">
        <v>75</v>
      </c>
      <c r="AK261" s="3" t="s">
        <v>75</v>
      </c>
      <c r="AL261" s="3" t="s">
        <v>75</v>
      </c>
      <c r="AM261" s="3" t="s">
        <v>75</v>
      </c>
      <c r="AN261" s="3" t="s">
        <v>75</v>
      </c>
      <c r="AO261" s="3" t="s">
        <v>75</v>
      </c>
      <c r="AP261" s="3" t="s">
        <v>76</v>
      </c>
      <c r="AS261" s="3" t="s">
        <v>2635</v>
      </c>
      <c r="AT261" s="3" t="s">
        <v>2636</v>
      </c>
      <c r="AU261" s="3" t="s">
        <v>2637</v>
      </c>
    </row>
    <row r="262" spans="1:50" s="3" customFormat="1" x14ac:dyDescent="0.35">
      <c r="A262" s="3" t="s">
        <v>2930</v>
      </c>
      <c r="B262" s="3" t="s">
        <v>2931</v>
      </c>
      <c r="C262" s="3" t="s">
        <v>2932</v>
      </c>
      <c r="E262" s="3">
        <v>3028569035</v>
      </c>
      <c r="F262" s="3" t="s">
        <v>2933</v>
      </c>
      <c r="G262" s="4">
        <v>44137.557025462964</v>
      </c>
      <c r="H262" s="3" t="s">
        <v>48</v>
      </c>
      <c r="I262" s="3" t="s">
        <v>1687</v>
      </c>
      <c r="M262" s="3" t="s">
        <v>85</v>
      </c>
      <c r="O262" s="3" t="s">
        <v>342</v>
      </c>
      <c r="Q262" s="3" t="s">
        <v>124</v>
      </c>
      <c r="S262" s="3" t="s">
        <v>463</v>
      </c>
      <c r="AG262" s="3" t="s">
        <v>146</v>
      </c>
      <c r="AS262" s="3" t="s">
        <v>2934</v>
      </c>
      <c r="AT262" s="3" t="s">
        <v>2935</v>
      </c>
      <c r="AW262" s="3" t="s">
        <v>234</v>
      </c>
    </row>
    <row r="263" spans="1:50" s="3" customFormat="1" x14ac:dyDescent="0.35">
      <c r="A263" s="3" t="s">
        <v>1738</v>
      </c>
      <c r="B263" s="3" t="s">
        <v>1739</v>
      </c>
      <c r="C263" s="3" t="s">
        <v>1740</v>
      </c>
      <c r="E263" s="3">
        <v>8603546023</v>
      </c>
      <c r="F263" s="3" t="s">
        <v>1741</v>
      </c>
      <c r="G263" s="4">
        <v>44140.40488425926</v>
      </c>
      <c r="H263" s="3" t="s">
        <v>48</v>
      </c>
      <c r="I263" s="3" t="s">
        <v>1742</v>
      </c>
      <c r="M263" s="3" t="s">
        <v>50</v>
      </c>
      <c r="O263" s="3" t="s">
        <v>1743</v>
      </c>
      <c r="P263" s="3" t="s">
        <v>1744</v>
      </c>
      <c r="Q263" s="3" t="s">
        <v>52</v>
      </c>
      <c r="S263" s="3" t="s">
        <v>155</v>
      </c>
      <c r="T263" s="3" t="s">
        <v>1745</v>
      </c>
      <c r="U263" s="3" t="s">
        <v>54</v>
      </c>
      <c r="W263" s="3" t="s">
        <v>1746</v>
      </c>
      <c r="X263" s="3" t="s">
        <v>1747</v>
      </c>
      <c r="Z263" s="3" t="s">
        <v>1747</v>
      </c>
      <c r="AA263" s="3" t="s">
        <v>1748</v>
      </c>
      <c r="AB263" s="3" t="s">
        <v>61</v>
      </c>
      <c r="AD263" s="3" t="s">
        <v>99</v>
      </c>
      <c r="AF263" s="3" t="s">
        <v>1749</v>
      </c>
      <c r="AG263" s="3" t="s">
        <v>195</v>
      </c>
      <c r="AI263" s="3" t="s">
        <v>75</v>
      </c>
      <c r="AJ263" s="3" t="s">
        <v>75</v>
      </c>
      <c r="AK263" s="3" t="s">
        <v>76</v>
      </c>
      <c r="AL263" s="3" t="s">
        <v>75</v>
      </c>
      <c r="AM263" s="3" t="s">
        <v>76</v>
      </c>
      <c r="AN263" s="3" t="s">
        <v>76</v>
      </c>
      <c r="AO263" s="3" t="s">
        <v>101</v>
      </c>
      <c r="AP263" s="3" t="s">
        <v>76</v>
      </c>
      <c r="AQ263" s="3" t="s">
        <v>76</v>
      </c>
      <c r="AS263" s="3" t="s">
        <v>1750</v>
      </c>
      <c r="AT263" s="3" t="s">
        <v>1751</v>
      </c>
      <c r="AW263" s="3" t="s">
        <v>165</v>
      </c>
    </row>
    <row r="264" spans="1:50" s="3" customFormat="1" x14ac:dyDescent="0.35">
      <c r="A264" s="3" t="s">
        <v>1565</v>
      </c>
      <c r="B264" s="3" t="s">
        <v>1566</v>
      </c>
      <c r="C264" s="3" t="s">
        <v>1567</v>
      </c>
      <c r="D264" s="3" t="s">
        <v>223</v>
      </c>
      <c r="E264" s="3">
        <v>5078338371</v>
      </c>
      <c r="F264" s="3" t="s">
        <v>1568</v>
      </c>
      <c r="G264" s="4">
        <v>44144.491249999999</v>
      </c>
      <c r="H264" s="3" t="s">
        <v>48</v>
      </c>
      <c r="I264" s="3" t="s">
        <v>83</v>
      </c>
      <c r="K264" s="3" t="s">
        <v>1569</v>
      </c>
      <c r="M264" s="3" t="s">
        <v>85</v>
      </c>
      <c r="O264" s="3" t="s">
        <v>187</v>
      </c>
      <c r="Q264" s="3" t="s">
        <v>124</v>
      </c>
      <c r="S264" s="3" t="s">
        <v>1570</v>
      </c>
      <c r="U264" s="3" t="s">
        <v>748</v>
      </c>
      <c r="W264" s="3" t="s">
        <v>215</v>
      </c>
      <c r="X264" s="3">
        <v>5</v>
      </c>
      <c r="Y264" s="3">
        <v>60</v>
      </c>
      <c r="Z264" s="3">
        <v>90</v>
      </c>
      <c r="AA264" s="3" t="s">
        <v>1571</v>
      </c>
      <c r="AB264" s="3" t="s">
        <v>61</v>
      </c>
      <c r="AD264" s="3" t="s">
        <v>193</v>
      </c>
      <c r="AF264" s="3" t="s">
        <v>1572</v>
      </c>
      <c r="AG264" s="3" t="s">
        <v>146</v>
      </c>
      <c r="AH264" s="3" t="s">
        <v>1573</v>
      </c>
      <c r="AI264" s="3" t="s">
        <v>100</v>
      </c>
      <c r="AJ264" s="3" t="s">
        <v>100</v>
      </c>
      <c r="AK264" s="3" t="s">
        <v>100</v>
      </c>
      <c r="AL264" s="3" t="s">
        <v>100</v>
      </c>
      <c r="AM264" s="3" t="s">
        <v>100</v>
      </c>
      <c r="AN264" s="3" t="s">
        <v>100</v>
      </c>
      <c r="AO264" s="3" t="s">
        <v>100</v>
      </c>
      <c r="AP264" s="3" t="s">
        <v>100</v>
      </c>
      <c r="AS264" s="3" t="s">
        <v>1574</v>
      </c>
      <c r="AT264" s="3" t="s">
        <v>1575</v>
      </c>
    </row>
    <row r="265" spans="1:50" s="3" customFormat="1" x14ac:dyDescent="0.35">
      <c r="A265" s="3" t="s">
        <v>1624</v>
      </c>
      <c r="B265" s="3" t="s">
        <v>1625</v>
      </c>
      <c r="C265" s="3" t="s">
        <v>1626</v>
      </c>
      <c r="D265" s="3" t="s">
        <v>1627</v>
      </c>
      <c r="E265" s="3" t="s">
        <v>1628</v>
      </c>
      <c r="F265" s="3" t="s">
        <v>1629</v>
      </c>
      <c r="G265" s="4">
        <v>44141.506504629629</v>
      </c>
      <c r="H265" s="3" t="s">
        <v>48</v>
      </c>
      <c r="I265" s="3" t="s">
        <v>83</v>
      </c>
      <c r="K265" s="3" t="s">
        <v>271</v>
      </c>
      <c r="M265" s="3" t="s">
        <v>50</v>
      </c>
      <c r="O265" s="3" t="s">
        <v>96</v>
      </c>
      <c r="Q265" s="3" t="s">
        <v>111</v>
      </c>
      <c r="S265" s="3" t="s">
        <v>1630</v>
      </c>
      <c r="T265" s="3">
        <v>30</v>
      </c>
      <c r="U265" s="3" t="s">
        <v>288</v>
      </c>
      <c r="AG265" s="3" t="s">
        <v>73</v>
      </c>
      <c r="AH265" s="3" t="s">
        <v>1631</v>
      </c>
      <c r="AS265" s="3" t="s">
        <v>1632</v>
      </c>
      <c r="AT265" s="3" t="s">
        <v>1633</v>
      </c>
      <c r="AV265" s="3" t="s">
        <v>219</v>
      </c>
      <c r="AW265" s="3" t="s">
        <v>234</v>
      </c>
    </row>
    <row r="266" spans="1:50" s="3" customFormat="1" x14ac:dyDescent="0.35">
      <c r="A266" s="3" t="s">
        <v>2552</v>
      </c>
      <c r="B266" s="3" t="s">
        <v>2553</v>
      </c>
      <c r="C266" s="3" t="s">
        <v>499</v>
      </c>
      <c r="D266" s="3" t="s">
        <v>2554</v>
      </c>
      <c r="E266" s="3">
        <v>6309423193</v>
      </c>
      <c r="F266" s="3" t="s">
        <v>2555</v>
      </c>
      <c r="G266" s="4">
        <v>44137.638344907406</v>
      </c>
      <c r="H266" s="3" t="s">
        <v>48</v>
      </c>
      <c r="I266" s="3" t="s">
        <v>1851</v>
      </c>
      <c r="M266" s="3" t="s">
        <v>404</v>
      </c>
      <c r="O266" s="3" t="s">
        <v>1136</v>
      </c>
      <c r="Q266" s="3" t="s">
        <v>87</v>
      </c>
      <c r="S266" s="3" t="s">
        <v>2556</v>
      </c>
      <c r="T266" s="3" t="s">
        <v>2557</v>
      </c>
      <c r="U266" s="3" t="s">
        <v>695</v>
      </c>
      <c r="W266" s="3" t="s">
        <v>713</v>
      </c>
      <c r="X266" s="3" t="s">
        <v>2558</v>
      </c>
      <c r="Y266" s="3">
        <v>100</v>
      </c>
      <c r="AA266" s="3" t="s">
        <v>2559</v>
      </c>
      <c r="AB266" s="3" t="s">
        <v>61</v>
      </c>
      <c r="AD266" s="3" t="s">
        <v>72</v>
      </c>
      <c r="AF266" s="3" t="s">
        <v>2560</v>
      </c>
      <c r="AG266" s="3" t="s">
        <v>146</v>
      </c>
      <c r="AH266" s="3" t="s">
        <v>2561</v>
      </c>
      <c r="AI266" s="3" t="s">
        <v>75</v>
      </c>
      <c r="AJ266" s="3" t="s">
        <v>75</v>
      </c>
      <c r="AK266" s="3" t="s">
        <v>75</v>
      </c>
      <c r="AL266" s="3" t="s">
        <v>75</v>
      </c>
      <c r="AM266" s="3" t="s">
        <v>101</v>
      </c>
      <c r="AN266" s="3" t="s">
        <v>101</v>
      </c>
      <c r="AO266" s="3" t="s">
        <v>101</v>
      </c>
      <c r="AP266" s="3" t="s">
        <v>75</v>
      </c>
      <c r="AS266" s="3" t="s">
        <v>2562</v>
      </c>
      <c r="AT266" s="3" t="s">
        <v>2563</v>
      </c>
      <c r="AW266" s="3" t="s">
        <v>165</v>
      </c>
    </row>
    <row r="267" spans="1:50" s="3" customFormat="1" x14ac:dyDescent="0.35">
      <c r="A267" s="3" t="s">
        <v>2907</v>
      </c>
      <c r="B267" s="3" t="s">
        <v>601</v>
      </c>
      <c r="C267" s="3" t="s">
        <v>2908</v>
      </c>
      <c r="D267" s="3" t="s">
        <v>1156</v>
      </c>
      <c r="E267" s="3" t="s">
        <v>2909</v>
      </c>
      <c r="F267" s="3" t="s">
        <v>2910</v>
      </c>
      <c r="G267" s="4">
        <v>44137.559317129628</v>
      </c>
      <c r="H267" s="3" t="s">
        <v>61</v>
      </c>
      <c r="I267" s="3" t="s">
        <v>83</v>
      </c>
      <c r="K267" s="3" t="s">
        <v>389</v>
      </c>
      <c r="M267" s="3" t="s">
        <v>50</v>
      </c>
      <c r="O267" s="3" t="s">
        <v>2911</v>
      </c>
      <c r="Q267" s="3" t="s">
        <v>273</v>
      </c>
      <c r="S267" s="3" t="s">
        <v>2912</v>
      </c>
      <c r="T267" s="3" t="s">
        <v>2913</v>
      </c>
      <c r="U267" s="3" t="s">
        <v>614</v>
      </c>
      <c r="W267" s="3" t="s">
        <v>245</v>
      </c>
      <c r="Y267" s="3">
        <v>10</v>
      </c>
      <c r="Z267" s="3">
        <v>25</v>
      </c>
      <c r="AA267" s="3" t="s">
        <v>2914</v>
      </c>
      <c r="AB267" s="3" t="s">
        <v>48</v>
      </c>
      <c r="AC267" s="3" t="s">
        <v>2915</v>
      </c>
      <c r="AD267" s="3" t="s">
        <v>72</v>
      </c>
      <c r="AE267" s="3" t="s">
        <v>193</v>
      </c>
      <c r="AF267" s="3" t="s">
        <v>2916</v>
      </c>
      <c r="AG267" s="3" t="s">
        <v>146</v>
      </c>
      <c r="AH267" s="3" t="s">
        <v>2917</v>
      </c>
      <c r="AI267" s="3" t="s">
        <v>75</v>
      </c>
      <c r="AJ267" s="3" t="s">
        <v>75</v>
      </c>
      <c r="AK267" s="3" t="s">
        <v>100</v>
      </c>
      <c r="AL267" s="3" t="s">
        <v>100</v>
      </c>
      <c r="AM267" s="3" t="s">
        <v>75</v>
      </c>
      <c r="AN267" s="3" t="s">
        <v>100</v>
      </c>
      <c r="AO267" s="3" t="s">
        <v>75</v>
      </c>
      <c r="AP267" s="3" t="s">
        <v>75</v>
      </c>
      <c r="AQ267" s="3" t="s">
        <v>75</v>
      </c>
      <c r="AR267" s="3" t="s">
        <v>2918</v>
      </c>
      <c r="AS267" s="3" t="s">
        <v>2919</v>
      </c>
      <c r="AT267" s="3" t="s">
        <v>2920</v>
      </c>
      <c r="AU267" s="3" t="s">
        <v>2921</v>
      </c>
      <c r="AW267" s="3" t="s">
        <v>234</v>
      </c>
      <c r="AX267" s="3" t="s">
        <v>61</v>
      </c>
    </row>
    <row r="268" spans="1:50" s="3" customFormat="1" x14ac:dyDescent="0.35">
      <c r="A268" s="3" t="s">
        <v>2342</v>
      </c>
      <c r="B268" s="3" t="s">
        <v>2343</v>
      </c>
      <c r="C268" s="3" t="s">
        <v>2344</v>
      </c>
      <c r="D268" s="3" t="s">
        <v>207</v>
      </c>
      <c r="E268" s="3" t="s">
        <v>2345</v>
      </c>
      <c r="F268" s="3" t="s">
        <v>2346</v>
      </c>
      <c r="G268" s="4">
        <v>44138.359965277778</v>
      </c>
      <c r="H268" s="3" t="s">
        <v>48</v>
      </c>
      <c r="I268" s="3" t="s">
        <v>2347</v>
      </c>
      <c r="M268" s="3" t="s">
        <v>50</v>
      </c>
      <c r="O268" s="3" t="s">
        <v>441</v>
      </c>
      <c r="Q268" s="3" t="s">
        <v>273</v>
      </c>
      <c r="S268" s="3" t="s">
        <v>2348</v>
      </c>
      <c r="T268" s="3" t="s">
        <v>2349</v>
      </c>
      <c r="U268" s="3" t="s">
        <v>67</v>
      </c>
      <c r="W268" s="3" t="s">
        <v>37</v>
      </c>
      <c r="AB268" s="3" t="s">
        <v>48</v>
      </c>
      <c r="AC268" s="3" t="s">
        <v>2350</v>
      </c>
      <c r="AD268" s="3" t="s">
        <v>72</v>
      </c>
      <c r="AE268" s="3" t="s">
        <v>72</v>
      </c>
      <c r="AF268" s="3" t="s">
        <v>2351</v>
      </c>
      <c r="AG268" s="3" t="s">
        <v>73</v>
      </c>
      <c r="AI268" s="3" t="s">
        <v>75</v>
      </c>
      <c r="AJ268" s="3" t="s">
        <v>75</v>
      </c>
      <c r="AK268" s="3" t="s">
        <v>75</v>
      </c>
      <c r="AL268" s="3" t="s">
        <v>76</v>
      </c>
      <c r="AM268" s="3" t="s">
        <v>76</v>
      </c>
      <c r="AN268" s="3" t="s">
        <v>100</v>
      </c>
      <c r="AO268" s="3" t="s">
        <v>100</v>
      </c>
      <c r="AP268" s="3" t="s">
        <v>75</v>
      </c>
      <c r="AS268" s="3" t="s">
        <v>2352</v>
      </c>
      <c r="AT268" s="3" t="s">
        <v>2353</v>
      </c>
      <c r="AU268" s="3" t="s">
        <v>2354</v>
      </c>
      <c r="AW268" s="3" t="s">
        <v>234</v>
      </c>
    </row>
    <row r="269" spans="1:50" s="3" customFormat="1" x14ac:dyDescent="0.35">
      <c r="A269" s="3" t="s">
        <v>349</v>
      </c>
      <c r="B269" s="3" t="s">
        <v>350</v>
      </c>
      <c r="C269" s="3" t="s">
        <v>351</v>
      </c>
      <c r="D269" s="3" t="s">
        <v>352</v>
      </c>
      <c r="E269" s="3">
        <v>6124054472</v>
      </c>
      <c r="F269" s="3" t="s">
        <v>353</v>
      </c>
      <c r="G269" s="4">
        <v>44151.461851851855</v>
      </c>
      <c r="H269" s="3" t="s">
        <v>48</v>
      </c>
      <c r="I269" s="3" t="s">
        <v>83</v>
      </c>
      <c r="K269" s="3" t="s">
        <v>354</v>
      </c>
      <c r="M269" s="3" t="s">
        <v>50</v>
      </c>
      <c r="O269" s="3" t="s">
        <v>355</v>
      </c>
      <c r="P269" s="3" t="s">
        <v>356</v>
      </c>
      <c r="Q269" s="3" t="s">
        <v>52</v>
      </c>
      <c r="S269" s="3" t="s">
        <v>357</v>
      </c>
      <c r="U269" s="3" t="s">
        <v>358</v>
      </c>
      <c r="W269" s="3" t="s">
        <v>245</v>
      </c>
      <c r="Y269" s="3">
        <v>5</v>
      </c>
      <c r="Z269" s="3">
        <v>20</v>
      </c>
      <c r="AA269" s="3" t="s">
        <v>359</v>
      </c>
      <c r="AB269" s="3" t="s">
        <v>48</v>
      </c>
      <c r="AC269" s="3" t="s">
        <v>360</v>
      </c>
      <c r="AD269" s="3" t="s">
        <v>72</v>
      </c>
      <c r="AE269" s="3" t="s">
        <v>72</v>
      </c>
      <c r="AG269" s="3" t="s">
        <v>146</v>
      </c>
      <c r="AI269" s="3" t="s">
        <v>75</v>
      </c>
      <c r="AJ269" s="3" t="s">
        <v>75</v>
      </c>
      <c r="AK269" s="3" t="s">
        <v>100</v>
      </c>
      <c r="AL269" s="3" t="s">
        <v>100</v>
      </c>
      <c r="AM269" s="3" t="s">
        <v>75</v>
      </c>
      <c r="AN269" s="3" t="s">
        <v>100</v>
      </c>
      <c r="AO269" s="3" t="s">
        <v>100</v>
      </c>
      <c r="AP269" s="3" t="s">
        <v>75</v>
      </c>
      <c r="AS269" s="3" t="s">
        <v>361</v>
      </c>
      <c r="AT269" s="3" t="s">
        <v>362</v>
      </c>
    </row>
    <row r="270" spans="1:50" s="3" customFormat="1" x14ac:dyDescent="0.35">
      <c r="A270" s="3" t="s">
        <v>2765</v>
      </c>
      <c r="B270" s="3" t="s">
        <v>337</v>
      </c>
      <c r="C270" s="3" t="s">
        <v>2766</v>
      </c>
      <c r="D270" s="3" t="s">
        <v>820</v>
      </c>
      <c r="E270" s="3">
        <v>5072376200</v>
      </c>
      <c r="F270" s="3" t="s">
        <v>2767</v>
      </c>
      <c r="G270" s="4">
        <v>44137.579953703702</v>
      </c>
      <c r="H270" s="3" t="s">
        <v>61</v>
      </c>
      <c r="I270" s="3" t="s">
        <v>83</v>
      </c>
      <c r="K270" s="3" t="s">
        <v>2768</v>
      </c>
      <c r="M270" s="3" t="s">
        <v>109</v>
      </c>
      <c r="O270" s="3" t="s">
        <v>2769</v>
      </c>
      <c r="Q270" s="3" t="s">
        <v>52</v>
      </c>
      <c r="S270" s="3" t="s">
        <v>2556</v>
      </c>
      <c r="T270" s="3" t="s">
        <v>2770</v>
      </c>
      <c r="U270" s="3" t="s">
        <v>380</v>
      </c>
      <c r="W270" s="3" t="s">
        <v>68</v>
      </c>
      <c r="X270" s="3">
        <v>600</v>
      </c>
      <c r="Y270" s="3">
        <v>300</v>
      </c>
      <c r="AA270" s="3" t="s">
        <v>2771</v>
      </c>
      <c r="AB270" s="3" t="s">
        <v>61</v>
      </c>
      <c r="AD270" s="3" t="s">
        <v>193</v>
      </c>
      <c r="AF270" s="3" t="s">
        <v>2772</v>
      </c>
      <c r="AG270" s="3" t="s">
        <v>146</v>
      </c>
      <c r="AH270" s="3" t="s">
        <v>2773</v>
      </c>
      <c r="AI270" s="3" t="s">
        <v>75</v>
      </c>
      <c r="AJ270" s="3" t="s">
        <v>75</v>
      </c>
      <c r="AK270" s="3" t="s">
        <v>75</v>
      </c>
      <c r="AL270" s="3" t="s">
        <v>75</v>
      </c>
      <c r="AM270" s="3" t="s">
        <v>101</v>
      </c>
      <c r="AN270" s="3" t="s">
        <v>101</v>
      </c>
      <c r="AO270" s="3" t="s">
        <v>100</v>
      </c>
      <c r="AP270" s="3" t="s">
        <v>100</v>
      </c>
      <c r="AS270" s="3" t="s">
        <v>2774</v>
      </c>
      <c r="AT270" s="3" t="s">
        <v>2775</v>
      </c>
      <c r="AV270" s="3" t="s">
        <v>164</v>
      </c>
      <c r="AW270" s="3" t="s">
        <v>134</v>
      </c>
      <c r="AX270" s="3" t="s">
        <v>48</v>
      </c>
    </row>
    <row r="271" spans="1:50" s="3" customFormat="1" x14ac:dyDescent="0.35">
      <c r="A271" s="3" t="s">
        <v>776</v>
      </c>
      <c r="B271" s="3" t="s">
        <v>777</v>
      </c>
      <c r="C271" s="3" t="s">
        <v>778</v>
      </c>
      <c r="D271" s="3" t="s">
        <v>223</v>
      </c>
      <c r="E271" s="3">
        <v>6512709777</v>
      </c>
      <c r="F271" s="3" t="s">
        <v>779</v>
      </c>
      <c r="G271" s="4">
        <v>44145.393136574072</v>
      </c>
      <c r="H271" s="3" t="s">
        <v>61</v>
      </c>
      <c r="I271" s="3" t="s">
        <v>83</v>
      </c>
      <c r="K271" s="3" t="s">
        <v>780</v>
      </c>
      <c r="M271" s="3" t="s">
        <v>85</v>
      </c>
      <c r="O271" s="3" t="s">
        <v>187</v>
      </c>
      <c r="Q271" s="3" t="s">
        <v>87</v>
      </c>
      <c r="S271" s="3" t="s">
        <v>781</v>
      </c>
      <c r="U271" s="3" t="s">
        <v>748</v>
      </c>
      <c r="W271" s="3" t="s">
        <v>68</v>
      </c>
      <c r="X271" s="3">
        <v>5</v>
      </c>
      <c r="Y271" s="3">
        <v>10</v>
      </c>
      <c r="AA271" s="3" t="s">
        <v>782</v>
      </c>
      <c r="AB271" s="3" t="s">
        <v>61</v>
      </c>
      <c r="AD271" s="3" t="s">
        <v>99</v>
      </c>
      <c r="AG271" s="3" t="s">
        <v>195</v>
      </c>
      <c r="AI271" s="3" t="s">
        <v>75</v>
      </c>
      <c r="AJ271" s="3" t="s">
        <v>75</v>
      </c>
      <c r="AK271" s="3" t="s">
        <v>75</v>
      </c>
      <c r="AL271" s="3" t="s">
        <v>76</v>
      </c>
      <c r="AM271" s="3" t="s">
        <v>76</v>
      </c>
      <c r="AN271" s="3" t="s">
        <v>75</v>
      </c>
      <c r="AP271" s="3" t="s">
        <v>76</v>
      </c>
      <c r="AX271" s="3" t="s">
        <v>61</v>
      </c>
    </row>
    <row r="272" spans="1:50" s="3" customFormat="1" x14ac:dyDescent="0.35">
      <c r="A272" s="3" t="s">
        <v>198</v>
      </c>
      <c r="B272" s="3" t="s">
        <v>199</v>
      </c>
      <c r="C272" s="3" t="s">
        <v>200</v>
      </c>
      <c r="D272" s="3" t="s">
        <v>201</v>
      </c>
      <c r="E272" s="3">
        <v>5074187520</v>
      </c>
      <c r="F272" s="3" t="s">
        <v>202</v>
      </c>
      <c r="G272" s="4">
        <v>44153.515717592592</v>
      </c>
      <c r="H272" s="3" t="s">
        <v>61</v>
      </c>
      <c r="I272" s="3" t="s">
        <v>83</v>
      </c>
      <c r="K272" s="3" t="s">
        <v>186</v>
      </c>
      <c r="M272" s="3" t="s">
        <v>85</v>
      </c>
      <c r="O272" s="3" t="s">
        <v>203</v>
      </c>
      <c r="Q272" s="3" t="s">
        <v>124</v>
      </c>
      <c r="S272" s="3" t="s">
        <v>112</v>
      </c>
      <c r="AX272" s="3" t="s">
        <v>61</v>
      </c>
    </row>
    <row r="273" spans="1:50" s="3" customFormat="1" x14ac:dyDescent="0.35">
      <c r="A273" s="3" t="s">
        <v>1649</v>
      </c>
      <c r="B273" s="3" t="s">
        <v>1650</v>
      </c>
      <c r="C273" s="3" t="s">
        <v>1651</v>
      </c>
      <c r="D273" s="3" t="s">
        <v>1652</v>
      </c>
      <c r="E273" s="3">
        <v>6514927106</v>
      </c>
      <c r="F273" s="3" t="s">
        <v>1653</v>
      </c>
      <c r="G273" s="4">
        <v>44141.437037037038</v>
      </c>
      <c r="H273" s="3" t="s">
        <v>61</v>
      </c>
      <c r="I273" s="3" t="s">
        <v>83</v>
      </c>
      <c r="K273" s="3" t="s">
        <v>1654</v>
      </c>
      <c r="M273" s="3" t="s">
        <v>85</v>
      </c>
      <c r="O273" s="3" t="s">
        <v>187</v>
      </c>
      <c r="Q273" s="3" t="s">
        <v>273</v>
      </c>
      <c r="S273" s="3" t="s">
        <v>1655</v>
      </c>
      <c r="U273" s="3" t="s">
        <v>157</v>
      </c>
      <c r="W273" s="3" t="s">
        <v>1656</v>
      </c>
      <c r="X273" s="3" t="s">
        <v>1657</v>
      </c>
      <c r="Y273" s="3" t="s">
        <v>1658</v>
      </c>
      <c r="Z273" s="3" t="s">
        <v>1659</v>
      </c>
      <c r="AA273" s="3" t="s">
        <v>1660</v>
      </c>
      <c r="AB273" s="3" t="s">
        <v>48</v>
      </c>
      <c r="AC273" s="3" t="s">
        <v>1661</v>
      </c>
      <c r="AD273" s="3" t="s">
        <v>193</v>
      </c>
      <c r="AE273" s="3" t="s">
        <v>193</v>
      </c>
      <c r="AF273" s="3" t="s">
        <v>1662</v>
      </c>
      <c r="AG273" s="3" t="s">
        <v>146</v>
      </c>
      <c r="AH273" s="3" t="s">
        <v>1663</v>
      </c>
      <c r="AI273" s="3" t="s">
        <v>75</v>
      </c>
      <c r="AJ273" s="3" t="s">
        <v>75</v>
      </c>
      <c r="AK273" s="3" t="s">
        <v>76</v>
      </c>
      <c r="AL273" s="3" t="s">
        <v>100</v>
      </c>
      <c r="AM273" s="3" t="s">
        <v>100</v>
      </c>
      <c r="AN273" s="3" t="s">
        <v>100</v>
      </c>
      <c r="AO273" s="3" t="s">
        <v>100</v>
      </c>
      <c r="AP273" s="3" t="s">
        <v>100</v>
      </c>
      <c r="AQ273" s="3" t="s">
        <v>100</v>
      </c>
      <c r="AR273" s="3" t="s">
        <v>1664</v>
      </c>
      <c r="AS273" s="3" t="s">
        <v>1665</v>
      </c>
      <c r="AT273" s="3" t="s">
        <v>1666</v>
      </c>
      <c r="AV273" s="3" t="s">
        <v>840</v>
      </c>
      <c r="AW273" s="3" t="s">
        <v>134</v>
      </c>
      <c r="AX273" s="3" t="s">
        <v>48</v>
      </c>
    </row>
    <row r="274" spans="1:50" s="3" customFormat="1" x14ac:dyDescent="0.35">
      <c r="A274" s="3" t="s">
        <v>1203</v>
      </c>
      <c r="B274" s="3" t="s">
        <v>1204</v>
      </c>
      <c r="C274" s="3" t="s">
        <v>1205</v>
      </c>
      <c r="E274" s="3">
        <v>5075535810</v>
      </c>
      <c r="F274" s="3" t="s">
        <v>1206</v>
      </c>
      <c r="G274" s="4">
        <v>44144.537175925929</v>
      </c>
      <c r="H274" s="3" t="s">
        <v>61</v>
      </c>
      <c r="I274" s="3" t="s">
        <v>83</v>
      </c>
      <c r="K274" s="3" t="s">
        <v>1207</v>
      </c>
      <c r="M274" s="3" t="s">
        <v>85</v>
      </c>
      <c r="O274" s="3" t="s">
        <v>450</v>
      </c>
      <c r="Q274" s="3" t="s">
        <v>124</v>
      </c>
      <c r="S274" s="3" t="s">
        <v>1208</v>
      </c>
      <c r="U274" s="3" t="s">
        <v>804</v>
      </c>
      <c r="W274" s="3" t="s">
        <v>55</v>
      </c>
      <c r="X274" s="3" t="s">
        <v>1209</v>
      </c>
      <c r="Y274" s="3" t="s">
        <v>1210</v>
      </c>
      <c r="AA274" s="3" t="s">
        <v>1211</v>
      </c>
      <c r="AB274" s="3" t="s">
        <v>61</v>
      </c>
      <c r="AD274" s="3" t="s">
        <v>193</v>
      </c>
      <c r="AF274" s="3" t="s">
        <v>1212</v>
      </c>
      <c r="AG274" s="3" t="s">
        <v>146</v>
      </c>
      <c r="AH274" s="3" t="s">
        <v>1213</v>
      </c>
      <c r="AI274" s="3" t="s">
        <v>76</v>
      </c>
      <c r="AJ274" s="3" t="s">
        <v>75</v>
      </c>
      <c r="AK274" s="3" t="s">
        <v>100</v>
      </c>
      <c r="AL274" s="3" t="s">
        <v>100</v>
      </c>
      <c r="AM274" s="3" t="s">
        <v>75</v>
      </c>
      <c r="AN274" s="3" t="s">
        <v>100</v>
      </c>
      <c r="AO274" s="3" t="s">
        <v>100</v>
      </c>
      <c r="AP274" s="3" t="s">
        <v>75</v>
      </c>
      <c r="AT274" s="3" t="s">
        <v>1214</v>
      </c>
      <c r="AX274" s="3" t="s">
        <v>61</v>
      </c>
    </row>
    <row r="275" spans="1:50" s="3" customFormat="1" x14ac:dyDescent="0.35">
      <c r="A275" s="3" t="s">
        <v>535</v>
      </c>
      <c r="B275" s="3" t="s">
        <v>536</v>
      </c>
      <c r="C275" s="3" t="s">
        <v>537</v>
      </c>
      <c r="E275" s="3">
        <v>6514383337</v>
      </c>
      <c r="F275" s="3" t="s">
        <v>538</v>
      </c>
      <c r="G275" s="4">
        <v>44146.475173611114</v>
      </c>
      <c r="H275" s="3" t="s">
        <v>61</v>
      </c>
      <c r="I275" s="3" t="s">
        <v>83</v>
      </c>
      <c r="K275" s="3" t="s">
        <v>539</v>
      </c>
      <c r="M275" s="3" t="s">
        <v>50</v>
      </c>
      <c r="O275" s="3" t="s">
        <v>540</v>
      </c>
      <c r="P275" s="3" t="s">
        <v>541</v>
      </c>
      <c r="Q275" s="3" t="s">
        <v>87</v>
      </c>
      <c r="S275" s="3" t="s">
        <v>112</v>
      </c>
      <c r="U275" s="3" t="s">
        <v>542</v>
      </c>
      <c r="W275" s="3" t="s">
        <v>543</v>
      </c>
      <c r="AB275" s="3" t="s">
        <v>61</v>
      </c>
      <c r="AD275" s="3" t="s">
        <v>465</v>
      </c>
      <c r="AG275" s="3" t="s">
        <v>73</v>
      </c>
      <c r="AK275" s="3" t="s">
        <v>75</v>
      </c>
      <c r="AM275" s="3" t="s">
        <v>75</v>
      </c>
      <c r="AN275" s="3" t="s">
        <v>75</v>
      </c>
      <c r="AO275" s="3" t="s">
        <v>100</v>
      </c>
      <c r="AP275" s="3" t="s">
        <v>75</v>
      </c>
      <c r="AS275" s="3" t="s">
        <v>544</v>
      </c>
      <c r="AT275" s="3" t="s">
        <v>545</v>
      </c>
      <c r="AW275" s="3" t="s">
        <v>134</v>
      </c>
      <c r="AX275" s="3" t="s">
        <v>48</v>
      </c>
    </row>
    <row r="276" spans="1:50" s="3" customFormat="1" x14ac:dyDescent="0.35">
      <c r="A276" s="3" t="s">
        <v>2964</v>
      </c>
      <c r="B276" s="3" t="s">
        <v>2965</v>
      </c>
      <c r="C276" s="3" t="s">
        <v>2966</v>
      </c>
      <c r="D276" s="3" t="s">
        <v>120</v>
      </c>
      <c r="E276" s="3" t="s">
        <v>2967</v>
      </c>
      <c r="F276" s="3" t="s">
        <v>2968</v>
      </c>
      <c r="G276" s="4">
        <v>44137.55059027778</v>
      </c>
      <c r="H276" s="3" t="s">
        <v>61</v>
      </c>
      <c r="I276" s="3" t="s">
        <v>83</v>
      </c>
      <c r="K276" s="3" t="s">
        <v>627</v>
      </c>
      <c r="M276" s="3" t="s">
        <v>50</v>
      </c>
      <c r="O276" s="3" t="s">
        <v>957</v>
      </c>
      <c r="Q276" s="3" t="s">
        <v>124</v>
      </c>
      <c r="S276" s="3" t="s">
        <v>112</v>
      </c>
      <c r="T276" s="3" t="s">
        <v>2969</v>
      </c>
      <c r="U276" s="3" t="s">
        <v>762</v>
      </c>
      <c r="W276" s="3" t="s">
        <v>391</v>
      </c>
      <c r="X276" s="3" t="s">
        <v>2970</v>
      </c>
      <c r="AA276" s="3" t="s">
        <v>2971</v>
      </c>
      <c r="AB276" s="3" t="s">
        <v>61</v>
      </c>
      <c r="AD276" s="3" t="s">
        <v>72</v>
      </c>
      <c r="AF276" s="3" t="s">
        <v>2972</v>
      </c>
      <c r="AG276" s="3" t="s">
        <v>73</v>
      </c>
      <c r="AH276" s="3" t="s">
        <v>2973</v>
      </c>
      <c r="AI276" s="3" t="s">
        <v>100</v>
      </c>
      <c r="AJ276" s="3" t="s">
        <v>100</v>
      </c>
      <c r="AK276" s="3" t="s">
        <v>100</v>
      </c>
      <c r="AL276" s="3" t="s">
        <v>75</v>
      </c>
      <c r="AM276" s="3" t="s">
        <v>100</v>
      </c>
      <c r="AN276" s="3" t="s">
        <v>75</v>
      </c>
      <c r="AO276" s="3" t="s">
        <v>100</v>
      </c>
      <c r="AP276" s="3" t="s">
        <v>75</v>
      </c>
      <c r="AS276" s="3" t="s">
        <v>2974</v>
      </c>
      <c r="AT276" s="3" t="s">
        <v>2975</v>
      </c>
      <c r="AV276" s="3" t="s">
        <v>164</v>
      </c>
      <c r="AW276" s="3" t="s">
        <v>134</v>
      </c>
      <c r="AX276" s="3" t="s">
        <v>48</v>
      </c>
    </row>
    <row r="277" spans="1:50" s="3" customFormat="1" x14ac:dyDescent="0.35">
      <c r="A277" s="3" t="s">
        <v>871</v>
      </c>
      <c r="B277" s="3" t="s">
        <v>205</v>
      </c>
      <c r="C277" s="3" t="s">
        <v>872</v>
      </c>
      <c r="D277" s="3" t="s">
        <v>873</v>
      </c>
      <c r="E277" s="3">
        <v>3204200600</v>
      </c>
      <c r="F277" s="3" t="s">
        <v>874</v>
      </c>
      <c r="G277" s="4">
        <v>44144.776400462964</v>
      </c>
      <c r="H277" s="3" t="s">
        <v>61</v>
      </c>
      <c r="I277" s="3" t="s">
        <v>83</v>
      </c>
      <c r="K277" s="3" t="s">
        <v>832</v>
      </c>
      <c r="M277" s="3" t="s">
        <v>50</v>
      </c>
      <c r="O277" s="3" t="s">
        <v>875</v>
      </c>
      <c r="P277" s="3" t="s">
        <v>876</v>
      </c>
      <c r="Q277" s="3" t="s">
        <v>87</v>
      </c>
      <c r="S277" s="3" t="s">
        <v>318</v>
      </c>
      <c r="U277" s="3" t="s">
        <v>54</v>
      </c>
      <c r="W277" s="3" t="s">
        <v>55</v>
      </c>
      <c r="X277" s="3">
        <v>100</v>
      </c>
      <c r="Y277" s="3">
        <v>100</v>
      </c>
      <c r="Z277" s="3">
        <v>100</v>
      </c>
      <c r="AA277" s="3" t="s">
        <v>877</v>
      </c>
      <c r="AB277" s="3" t="s">
        <v>61</v>
      </c>
      <c r="AD277" s="3" t="s">
        <v>193</v>
      </c>
      <c r="AF277" s="3" t="s">
        <v>878</v>
      </c>
      <c r="AG277" s="3" t="s">
        <v>146</v>
      </c>
      <c r="AH277" s="3" t="s">
        <v>879</v>
      </c>
      <c r="AI277" s="3" t="s">
        <v>100</v>
      </c>
      <c r="AJ277" s="3" t="s">
        <v>100</v>
      </c>
      <c r="AK277" s="3" t="s">
        <v>100</v>
      </c>
      <c r="AL277" s="3" t="s">
        <v>100</v>
      </c>
      <c r="AM277" s="3" t="s">
        <v>75</v>
      </c>
      <c r="AN277" s="3" t="s">
        <v>100</v>
      </c>
      <c r="AO277" s="3" t="s">
        <v>100</v>
      </c>
      <c r="AP277" s="3" t="s">
        <v>75</v>
      </c>
      <c r="AQ277" s="3" t="s">
        <v>101</v>
      </c>
      <c r="AS277" s="3" t="s">
        <v>880</v>
      </c>
      <c r="AT277" s="3" t="s">
        <v>881</v>
      </c>
      <c r="AV277" s="3" t="s">
        <v>397</v>
      </c>
      <c r="AW277" s="3" t="s">
        <v>234</v>
      </c>
      <c r="AX277" s="3" t="s">
        <v>48</v>
      </c>
    </row>
    <row r="278" spans="1:50" s="3" customFormat="1" x14ac:dyDescent="0.35">
      <c r="A278" s="3" t="s">
        <v>3087</v>
      </c>
      <c r="B278" s="3" t="s">
        <v>3088</v>
      </c>
      <c r="C278" s="3" t="s">
        <v>3089</v>
      </c>
      <c r="D278" s="3" t="s">
        <v>3090</v>
      </c>
      <c r="E278" s="3">
        <v>7155251449</v>
      </c>
      <c r="F278" s="3" t="s">
        <v>3091</v>
      </c>
      <c r="G278" s="4">
        <v>44137.49114583333</v>
      </c>
      <c r="H278" s="3" t="s">
        <v>61</v>
      </c>
      <c r="I278" s="3" t="s">
        <v>2733</v>
      </c>
      <c r="M278" s="3" t="s">
        <v>404</v>
      </c>
      <c r="O278" s="3" t="s">
        <v>37</v>
      </c>
      <c r="P278" s="3" t="s">
        <v>3092</v>
      </c>
      <c r="Q278" s="3" t="s">
        <v>124</v>
      </c>
      <c r="S278" s="3" t="s">
        <v>3093</v>
      </c>
      <c r="T278" s="3" t="s">
        <v>3094</v>
      </c>
      <c r="U278" s="3" t="s">
        <v>1004</v>
      </c>
      <c r="W278" s="3" t="s">
        <v>3095</v>
      </c>
      <c r="AA278" s="3" t="s">
        <v>3096</v>
      </c>
      <c r="AB278" s="3" t="s">
        <v>61</v>
      </c>
      <c r="AD278" s="3" t="s">
        <v>176</v>
      </c>
      <c r="AF278" s="3" t="s">
        <v>3097</v>
      </c>
      <c r="AG278" s="3" t="s">
        <v>195</v>
      </c>
      <c r="AH278" s="3" t="s">
        <v>3098</v>
      </c>
      <c r="AI278" s="3" t="s">
        <v>75</v>
      </c>
      <c r="AJ278" s="3" t="s">
        <v>100</v>
      </c>
      <c r="AK278" s="3" t="s">
        <v>75</v>
      </c>
      <c r="AL278" s="3" t="s">
        <v>76</v>
      </c>
      <c r="AM278" s="3" t="s">
        <v>76</v>
      </c>
      <c r="AN278" s="3" t="s">
        <v>100</v>
      </c>
      <c r="AO278" s="3" t="s">
        <v>100</v>
      </c>
      <c r="AP278" s="3" t="s">
        <v>101</v>
      </c>
      <c r="AS278" s="3" t="s">
        <v>3099</v>
      </c>
      <c r="AT278" s="3" t="s">
        <v>3100</v>
      </c>
      <c r="AW278" s="3" t="s">
        <v>234</v>
      </c>
      <c r="AX278" s="3" t="s">
        <v>48</v>
      </c>
    </row>
    <row r="279" spans="1:50" s="3" customFormat="1" x14ac:dyDescent="0.35">
      <c r="A279" s="3" t="s">
        <v>1890</v>
      </c>
      <c r="B279" s="3" t="s">
        <v>205</v>
      </c>
      <c r="C279" s="3" t="s">
        <v>1891</v>
      </c>
      <c r="D279" s="3" t="s">
        <v>120</v>
      </c>
      <c r="E279" s="3">
        <v>6515288091</v>
      </c>
      <c r="F279" s="3" t="s">
        <v>1892</v>
      </c>
      <c r="G279" s="4">
        <v>44139.554189814815</v>
      </c>
      <c r="H279" s="3" t="s">
        <v>61</v>
      </c>
      <c r="I279" s="3" t="s">
        <v>83</v>
      </c>
      <c r="K279" s="3" t="s">
        <v>271</v>
      </c>
      <c r="M279" s="3" t="s">
        <v>85</v>
      </c>
      <c r="O279" s="3" t="s">
        <v>187</v>
      </c>
      <c r="Q279" s="3" t="s">
        <v>273</v>
      </c>
      <c r="S279" s="3" t="s">
        <v>746</v>
      </c>
      <c r="U279" s="3" t="s">
        <v>54</v>
      </c>
      <c r="W279" s="3" t="s">
        <v>215</v>
      </c>
      <c r="X279" s="3">
        <v>15</v>
      </c>
      <c r="Y279" s="3">
        <v>120</v>
      </c>
      <c r="Z279" s="3">
        <v>300</v>
      </c>
      <c r="AA279" s="3" t="s">
        <v>1893</v>
      </c>
      <c r="AB279" s="3" t="s">
        <v>61</v>
      </c>
      <c r="AD279" s="3" t="s">
        <v>72</v>
      </c>
      <c r="AF279" s="3" t="s">
        <v>1894</v>
      </c>
      <c r="AG279" s="3" t="s">
        <v>146</v>
      </c>
      <c r="AI279" s="3" t="s">
        <v>76</v>
      </c>
      <c r="AJ279" s="3" t="s">
        <v>76</v>
      </c>
      <c r="AK279" s="3" t="s">
        <v>75</v>
      </c>
      <c r="AL279" s="3" t="s">
        <v>75</v>
      </c>
      <c r="AM279" s="3" t="s">
        <v>101</v>
      </c>
      <c r="AN279" s="3" t="s">
        <v>75</v>
      </c>
      <c r="AO279" s="3" t="s">
        <v>100</v>
      </c>
      <c r="AP279" s="3" t="s">
        <v>75</v>
      </c>
      <c r="AS279" s="3" t="s">
        <v>1895</v>
      </c>
      <c r="AT279" s="3" t="s">
        <v>1896</v>
      </c>
      <c r="AV279" s="3" t="s">
        <v>397</v>
      </c>
      <c r="AX279" s="3" t="s">
        <v>61</v>
      </c>
    </row>
    <row r="280" spans="1:50" s="3" customFormat="1" x14ac:dyDescent="0.35">
      <c r="A280" s="3" t="s">
        <v>1909</v>
      </c>
      <c r="B280" s="3" t="s">
        <v>304</v>
      </c>
      <c r="C280" s="3" t="s">
        <v>1910</v>
      </c>
      <c r="D280" s="3" t="s">
        <v>223</v>
      </c>
      <c r="E280" s="3">
        <v>5073568558</v>
      </c>
      <c r="F280" s="3" t="s">
        <v>1911</v>
      </c>
      <c r="G280" s="4">
        <v>44139.491296296299</v>
      </c>
      <c r="H280" s="3" t="s">
        <v>61</v>
      </c>
      <c r="I280" s="3" t="s">
        <v>83</v>
      </c>
      <c r="K280" s="3" t="s">
        <v>1912</v>
      </c>
      <c r="M280" s="3" t="s">
        <v>109</v>
      </c>
      <c r="O280" s="3" t="s">
        <v>309</v>
      </c>
      <c r="Q280" s="3" t="s">
        <v>64</v>
      </c>
      <c r="S280" s="3" t="s">
        <v>1913</v>
      </c>
      <c r="U280" s="3" t="s">
        <v>113</v>
      </c>
      <c r="W280" s="3" t="s">
        <v>504</v>
      </c>
      <c r="AB280" s="3" t="s">
        <v>61</v>
      </c>
      <c r="AD280" s="3" t="s">
        <v>176</v>
      </c>
      <c r="AG280" s="3" t="s">
        <v>146</v>
      </c>
      <c r="AI280" s="3" t="s">
        <v>75</v>
      </c>
      <c r="AJ280" s="3" t="s">
        <v>75</v>
      </c>
      <c r="AK280" s="3" t="s">
        <v>75</v>
      </c>
      <c r="AL280" s="3" t="s">
        <v>76</v>
      </c>
      <c r="AM280" s="3" t="s">
        <v>76</v>
      </c>
      <c r="AN280" s="3" t="s">
        <v>101</v>
      </c>
      <c r="AO280" s="3" t="s">
        <v>101</v>
      </c>
      <c r="AP280" s="3" t="s">
        <v>76</v>
      </c>
      <c r="AQ280" s="3" t="s">
        <v>101</v>
      </c>
      <c r="AX280" s="3" t="s">
        <v>61</v>
      </c>
    </row>
    <row r="281" spans="1:50" s="3" customFormat="1" x14ac:dyDescent="0.35">
      <c r="A281" s="3" t="s">
        <v>2599</v>
      </c>
      <c r="B281" s="3" t="s">
        <v>411</v>
      </c>
      <c r="C281" s="3" t="s">
        <v>2600</v>
      </c>
      <c r="D281" s="3" t="s">
        <v>2601</v>
      </c>
      <c r="E281" s="3">
        <v>6123849732</v>
      </c>
      <c r="F281" s="3" t="s">
        <v>2602</v>
      </c>
      <c r="G281" s="4">
        <v>44137.633622685185</v>
      </c>
      <c r="H281" s="3" t="s">
        <v>48</v>
      </c>
      <c r="I281" s="3" t="s">
        <v>83</v>
      </c>
      <c r="K281" s="3" t="s">
        <v>271</v>
      </c>
      <c r="M281" s="3" t="s">
        <v>50</v>
      </c>
      <c r="O281" s="3" t="s">
        <v>2603</v>
      </c>
      <c r="Q281" s="3" t="s">
        <v>273</v>
      </c>
      <c r="S281" s="3" t="s">
        <v>390</v>
      </c>
      <c r="T281" s="3" t="s">
        <v>2604</v>
      </c>
      <c r="U281" s="3" t="s">
        <v>157</v>
      </c>
      <c r="W281" s="3" t="s">
        <v>260</v>
      </c>
      <c r="Y281" s="3">
        <v>24</v>
      </c>
      <c r="Z281" s="3">
        <v>50</v>
      </c>
      <c r="AA281" s="3" t="s">
        <v>2605</v>
      </c>
      <c r="AB281" s="3" t="s">
        <v>48</v>
      </c>
      <c r="AC281" s="3" t="s">
        <v>2606</v>
      </c>
      <c r="AD281" s="3" t="s">
        <v>72</v>
      </c>
      <c r="AE281" s="3" t="s">
        <v>72</v>
      </c>
      <c r="AF281" s="3" t="s">
        <v>2607</v>
      </c>
      <c r="AG281" s="3" t="s">
        <v>146</v>
      </c>
      <c r="AH281" s="3" t="s">
        <v>2608</v>
      </c>
      <c r="AI281" s="3" t="s">
        <v>75</v>
      </c>
      <c r="AJ281" s="3" t="s">
        <v>100</v>
      </c>
      <c r="AK281" s="3" t="s">
        <v>100</v>
      </c>
      <c r="AL281" s="3" t="s">
        <v>100</v>
      </c>
      <c r="AM281" s="3" t="s">
        <v>75</v>
      </c>
      <c r="AN281" s="3" t="s">
        <v>100</v>
      </c>
      <c r="AO281" s="3" t="s">
        <v>75</v>
      </c>
      <c r="AP281" s="3" t="s">
        <v>76</v>
      </c>
      <c r="AS281" s="3" t="s">
        <v>2609</v>
      </c>
      <c r="AT281" s="3" t="s">
        <v>2610</v>
      </c>
      <c r="AU281" s="3" t="s">
        <v>2611</v>
      </c>
      <c r="AW281" s="3" t="s">
        <v>234</v>
      </c>
    </row>
    <row r="282" spans="1:50" s="3" customFormat="1" x14ac:dyDescent="0.35">
      <c r="A282" s="3" t="s">
        <v>2526</v>
      </c>
      <c r="B282" s="3" t="s">
        <v>1020</v>
      </c>
      <c r="C282" s="3" t="s">
        <v>829</v>
      </c>
      <c r="D282" s="3" t="s">
        <v>223</v>
      </c>
      <c r="E282" s="3">
        <v>2187395286</v>
      </c>
      <c r="F282" s="3" t="s">
        <v>2527</v>
      </c>
      <c r="G282" s="4">
        <v>44137.654039351852</v>
      </c>
      <c r="H282" s="3" t="s">
        <v>61</v>
      </c>
      <c r="I282" s="3" t="s">
        <v>83</v>
      </c>
      <c r="K282" s="3" t="s">
        <v>2528</v>
      </c>
      <c r="M282" s="3" t="s">
        <v>37</v>
      </c>
      <c r="N282" s="3" t="s">
        <v>2529</v>
      </c>
      <c r="O282" s="3" t="s">
        <v>37</v>
      </c>
      <c r="P282" s="3" t="s">
        <v>2530</v>
      </c>
      <c r="Q282" s="3" t="s">
        <v>124</v>
      </c>
      <c r="S282" s="3" t="s">
        <v>463</v>
      </c>
      <c r="T282" s="3" t="s">
        <v>2531</v>
      </c>
      <c r="U282" s="3" t="s">
        <v>2532</v>
      </c>
      <c r="W282" s="3" t="s">
        <v>18</v>
      </c>
      <c r="X282" s="3" t="s">
        <v>2533</v>
      </c>
      <c r="AA282" s="3" t="s">
        <v>2534</v>
      </c>
      <c r="AB282" s="3" t="s">
        <v>61</v>
      </c>
      <c r="AD282" s="3" t="s">
        <v>176</v>
      </c>
      <c r="AF282" s="3" t="s">
        <v>2535</v>
      </c>
      <c r="AG282" s="3" t="s">
        <v>146</v>
      </c>
      <c r="AH282" s="3" t="s">
        <v>2536</v>
      </c>
      <c r="AI282" s="3" t="s">
        <v>75</v>
      </c>
      <c r="AJ282" s="3" t="s">
        <v>75</v>
      </c>
      <c r="AK282" s="3" t="s">
        <v>75</v>
      </c>
      <c r="AL282" s="3" t="s">
        <v>75</v>
      </c>
      <c r="AM282" s="3" t="s">
        <v>75</v>
      </c>
      <c r="AN282" s="3" t="s">
        <v>75</v>
      </c>
      <c r="AO282" s="3" t="s">
        <v>75</v>
      </c>
      <c r="AP282" s="3" t="s">
        <v>75</v>
      </c>
      <c r="AQ282" s="3" t="s">
        <v>75</v>
      </c>
      <c r="AR282" s="3" t="s">
        <v>2537</v>
      </c>
      <c r="AS282" s="3" t="s">
        <v>2538</v>
      </c>
      <c r="AT282" s="3" t="s">
        <v>2539</v>
      </c>
      <c r="AW282" s="3" t="s">
        <v>134</v>
      </c>
      <c r="AX282" s="3" t="s">
        <v>48</v>
      </c>
    </row>
    <row r="283" spans="1:50" s="3" customFormat="1" x14ac:dyDescent="0.35">
      <c r="A283" s="3" t="s">
        <v>2129</v>
      </c>
      <c r="B283" s="3" t="s">
        <v>2130</v>
      </c>
      <c r="C283" s="3" t="s">
        <v>2131</v>
      </c>
      <c r="D283" s="3" t="s">
        <v>2132</v>
      </c>
      <c r="E283" s="3" t="s">
        <v>2133</v>
      </c>
      <c r="F283" s="3" t="s">
        <v>2134</v>
      </c>
      <c r="G283" s="4">
        <v>44138.532696759263</v>
      </c>
      <c r="H283" s="3" t="s">
        <v>61</v>
      </c>
      <c r="I283" s="3" t="s">
        <v>83</v>
      </c>
      <c r="K283" s="3" t="s">
        <v>389</v>
      </c>
      <c r="M283" s="3" t="s">
        <v>50</v>
      </c>
      <c r="O283" s="3" t="s">
        <v>37</v>
      </c>
      <c r="P283" s="3" t="s">
        <v>2135</v>
      </c>
      <c r="Q283" s="3" t="s">
        <v>273</v>
      </c>
      <c r="S283" s="3" t="s">
        <v>2136</v>
      </c>
      <c r="T283" s="3" t="s">
        <v>2137</v>
      </c>
      <c r="U283" s="3" t="s">
        <v>748</v>
      </c>
      <c r="W283" s="3" t="s">
        <v>144</v>
      </c>
      <c r="X283" s="3" t="s">
        <v>2138</v>
      </c>
      <c r="AA283" s="3" t="s">
        <v>2139</v>
      </c>
      <c r="AB283" s="3" t="s">
        <v>61</v>
      </c>
      <c r="AD283" s="3" t="s">
        <v>193</v>
      </c>
      <c r="AG283" s="3" t="s">
        <v>146</v>
      </c>
      <c r="AH283" s="3" t="s">
        <v>2140</v>
      </c>
      <c r="AI283" s="3" t="s">
        <v>100</v>
      </c>
      <c r="AJ283" s="3" t="s">
        <v>100</v>
      </c>
      <c r="AK283" s="3" t="s">
        <v>100</v>
      </c>
      <c r="AL283" s="3" t="s">
        <v>100</v>
      </c>
      <c r="AM283" s="3" t="s">
        <v>100</v>
      </c>
      <c r="AS283" s="3" t="s">
        <v>2141</v>
      </c>
      <c r="AT283" s="3" t="s">
        <v>2142</v>
      </c>
      <c r="AW283" s="3" t="s">
        <v>234</v>
      </c>
      <c r="AX283" s="3" t="s">
        <v>48</v>
      </c>
    </row>
    <row r="284" spans="1:50" s="3" customFormat="1" x14ac:dyDescent="0.35">
      <c r="A284" s="3" t="s">
        <v>2899</v>
      </c>
      <c r="B284" s="3" t="s">
        <v>2900</v>
      </c>
      <c r="C284" s="3" t="s">
        <v>2901</v>
      </c>
      <c r="D284" s="3" t="s">
        <v>2902</v>
      </c>
      <c r="F284" s="3" t="s">
        <v>2903</v>
      </c>
      <c r="G284" s="4">
        <v>44137.561354166668</v>
      </c>
      <c r="H284" s="3" t="s">
        <v>48</v>
      </c>
      <c r="I284" s="3" t="s">
        <v>2904</v>
      </c>
      <c r="M284" s="3" t="s">
        <v>109</v>
      </c>
      <c r="O284" s="3" t="s">
        <v>2905</v>
      </c>
      <c r="Q284" s="3" t="s">
        <v>111</v>
      </c>
      <c r="S284" s="3" t="s">
        <v>463</v>
      </c>
      <c r="U284" s="3" t="s">
        <v>2906</v>
      </c>
      <c r="W284" s="3" t="s">
        <v>18</v>
      </c>
      <c r="AB284" s="3" t="s">
        <v>61</v>
      </c>
      <c r="AD284" s="3" t="s">
        <v>193</v>
      </c>
      <c r="AG284" s="3" t="s">
        <v>73</v>
      </c>
      <c r="AI284" s="3" t="s">
        <v>100</v>
      </c>
      <c r="AJ284" s="3" t="s">
        <v>100</v>
      </c>
      <c r="AK284" s="3" t="s">
        <v>75</v>
      </c>
      <c r="AL284" s="3" t="s">
        <v>75</v>
      </c>
      <c r="AM284" s="3" t="s">
        <v>75</v>
      </c>
      <c r="AN284" s="3" t="s">
        <v>100</v>
      </c>
      <c r="AO284" s="3" t="s">
        <v>100</v>
      </c>
      <c r="AP284" s="3" t="s">
        <v>75</v>
      </c>
    </row>
    <row r="285" spans="1:50" s="3" customFormat="1" x14ac:dyDescent="0.35">
      <c r="A285" s="3" t="s">
        <v>2976</v>
      </c>
      <c r="B285" s="3" t="s">
        <v>708</v>
      </c>
      <c r="C285" s="3" t="s">
        <v>2977</v>
      </c>
      <c r="D285" s="3" t="s">
        <v>1507</v>
      </c>
      <c r="E285" s="3">
        <v>7637455043</v>
      </c>
      <c r="F285" s="3" t="s">
        <v>2978</v>
      </c>
      <c r="G285" s="4">
        <v>44137.53197916667</v>
      </c>
      <c r="H285" s="3" t="s">
        <v>48</v>
      </c>
      <c r="I285" s="3" t="s">
        <v>83</v>
      </c>
      <c r="K285" s="3" t="s">
        <v>389</v>
      </c>
      <c r="M285" s="3" t="s">
        <v>85</v>
      </c>
      <c r="O285" s="3" t="s">
        <v>2979</v>
      </c>
      <c r="Q285" s="3" t="s">
        <v>87</v>
      </c>
      <c r="S285" s="3" t="s">
        <v>142</v>
      </c>
      <c r="U285" s="3" t="s">
        <v>695</v>
      </c>
      <c r="W285" s="3" t="s">
        <v>713</v>
      </c>
      <c r="X285" s="3">
        <v>100</v>
      </c>
      <c r="Y285" s="3">
        <v>12300</v>
      </c>
      <c r="AA285" s="3" t="s">
        <v>2980</v>
      </c>
      <c r="AB285" s="3" t="s">
        <v>61</v>
      </c>
      <c r="AD285" s="3" t="s">
        <v>99</v>
      </c>
      <c r="AF285" s="3" t="s">
        <v>2981</v>
      </c>
      <c r="AG285" s="3" t="s">
        <v>146</v>
      </c>
      <c r="AH285" s="3" t="s">
        <v>2982</v>
      </c>
      <c r="AI285" s="3" t="s">
        <v>76</v>
      </c>
      <c r="AJ285" s="3" t="s">
        <v>76</v>
      </c>
      <c r="AK285" s="3" t="s">
        <v>75</v>
      </c>
      <c r="AL285" s="3" t="s">
        <v>100</v>
      </c>
      <c r="AM285" s="3" t="s">
        <v>100</v>
      </c>
      <c r="AN285" s="3" t="s">
        <v>100</v>
      </c>
      <c r="AO285" s="3" t="s">
        <v>75</v>
      </c>
      <c r="AP285" s="3" t="s">
        <v>76</v>
      </c>
      <c r="AS285" s="3" t="s">
        <v>2983</v>
      </c>
      <c r="AT285" s="3" t="s">
        <v>2984</v>
      </c>
      <c r="AV285" s="3" t="s">
        <v>219</v>
      </c>
      <c r="AW285" s="3" t="s">
        <v>234</v>
      </c>
    </row>
    <row r="286" spans="1:50" s="3" customFormat="1" x14ac:dyDescent="0.35">
      <c r="A286" s="3" t="s">
        <v>1708</v>
      </c>
      <c r="B286" s="3" t="s">
        <v>1709</v>
      </c>
      <c r="C286" s="3" t="s">
        <v>1710</v>
      </c>
      <c r="D286" s="3" t="s">
        <v>223</v>
      </c>
      <c r="E286" s="3" t="s">
        <v>1711</v>
      </c>
      <c r="F286" s="3" t="s">
        <v>1712</v>
      </c>
      <c r="G286" s="4">
        <v>44140.550694444442</v>
      </c>
      <c r="H286" s="3" t="s">
        <v>48</v>
      </c>
      <c r="I286" s="3" t="s">
        <v>1713</v>
      </c>
      <c r="M286" s="3" t="s">
        <v>85</v>
      </c>
      <c r="O286" s="3" t="s">
        <v>1714</v>
      </c>
      <c r="Q286" s="3" t="s">
        <v>64</v>
      </c>
      <c r="S286" s="3" t="s">
        <v>463</v>
      </c>
      <c r="U286" s="3" t="s">
        <v>1004</v>
      </c>
      <c r="W286" s="3" t="s">
        <v>19</v>
      </c>
      <c r="Y286" s="3">
        <v>20</v>
      </c>
      <c r="AA286" s="3" t="s">
        <v>1715</v>
      </c>
      <c r="AB286" s="3" t="s">
        <v>61</v>
      </c>
      <c r="AD286" s="3" t="s">
        <v>72</v>
      </c>
      <c r="AF286" s="3" t="s">
        <v>1716</v>
      </c>
      <c r="AG286" s="3" t="s">
        <v>146</v>
      </c>
      <c r="AI286" s="3" t="s">
        <v>76</v>
      </c>
      <c r="AJ286" s="3" t="s">
        <v>75</v>
      </c>
      <c r="AK286" s="3" t="s">
        <v>75</v>
      </c>
      <c r="AL286" s="3" t="s">
        <v>75</v>
      </c>
      <c r="AM286" s="3" t="s">
        <v>76</v>
      </c>
      <c r="AN286" s="3" t="s">
        <v>101</v>
      </c>
      <c r="AO286" s="3" t="s">
        <v>101</v>
      </c>
      <c r="AP286" s="3" t="s">
        <v>75</v>
      </c>
      <c r="AS286" s="3" t="s">
        <v>1717</v>
      </c>
      <c r="AT286" s="3" t="s">
        <v>1718</v>
      </c>
      <c r="AW286" s="3" t="s">
        <v>234</v>
      </c>
    </row>
    <row r="287" spans="1:50" s="3" customFormat="1" x14ac:dyDescent="0.35">
      <c r="A287" s="3" t="s">
        <v>1333</v>
      </c>
      <c r="B287" s="3" t="s">
        <v>1334</v>
      </c>
      <c r="C287" s="3" t="s">
        <v>1335</v>
      </c>
      <c r="D287" s="3" t="s">
        <v>1336</v>
      </c>
      <c r="E287" s="3">
        <v>2187392239</v>
      </c>
      <c r="F287" s="3" t="s">
        <v>1337</v>
      </c>
      <c r="G287" s="4">
        <v>44144.521284722221</v>
      </c>
      <c r="H287" s="3" t="s">
        <v>61</v>
      </c>
      <c r="I287" s="3" t="s">
        <v>83</v>
      </c>
      <c r="K287" s="3" t="s">
        <v>1338</v>
      </c>
      <c r="M287" s="3" t="s">
        <v>50</v>
      </c>
      <c r="O287" s="3" t="s">
        <v>37</v>
      </c>
      <c r="P287" s="3" t="s">
        <v>1339</v>
      </c>
      <c r="Q287" s="3" t="s">
        <v>124</v>
      </c>
      <c r="S287" s="3" t="s">
        <v>112</v>
      </c>
      <c r="U287" s="3" t="s">
        <v>585</v>
      </c>
      <c r="W287" s="3" t="s">
        <v>504</v>
      </c>
      <c r="AB287" s="3" t="s">
        <v>61</v>
      </c>
      <c r="AD287" s="3" t="s">
        <v>101</v>
      </c>
      <c r="AG287" s="3" t="s">
        <v>146</v>
      </c>
      <c r="AH287" s="3" t="s">
        <v>1340</v>
      </c>
      <c r="AI287" s="3" t="s">
        <v>101</v>
      </c>
      <c r="AJ287" s="3" t="s">
        <v>101</v>
      </c>
      <c r="AK287" s="3" t="s">
        <v>101</v>
      </c>
      <c r="AL287" s="3" t="s">
        <v>101</v>
      </c>
      <c r="AM287" s="3" t="s">
        <v>101</v>
      </c>
      <c r="AN287" s="3" t="s">
        <v>101</v>
      </c>
      <c r="AO287" s="3" t="s">
        <v>101</v>
      </c>
      <c r="AP287" s="3" t="s">
        <v>101</v>
      </c>
      <c r="AX287" s="3" t="s">
        <v>61</v>
      </c>
    </row>
    <row r="288" spans="1:50" s="3" customFormat="1" x14ac:dyDescent="0.35">
      <c r="A288" s="3" t="s">
        <v>3279</v>
      </c>
      <c r="F288" s="3" t="s">
        <v>3280</v>
      </c>
      <c r="G288" s="4">
        <v>44137.326064814813</v>
      </c>
      <c r="H288" s="3" t="s">
        <v>61</v>
      </c>
      <c r="I288" s="3" t="s">
        <v>83</v>
      </c>
      <c r="K288" s="3" t="s">
        <v>3281</v>
      </c>
      <c r="M288" s="3" t="s">
        <v>63</v>
      </c>
      <c r="O288" s="3" t="s">
        <v>37</v>
      </c>
      <c r="P288" s="3" t="s">
        <v>3282</v>
      </c>
      <c r="Q288" s="3" t="s">
        <v>124</v>
      </c>
      <c r="S288" s="3" t="s">
        <v>112</v>
      </c>
      <c r="U288" s="3" t="s">
        <v>1004</v>
      </c>
      <c r="W288" s="3" t="s">
        <v>391</v>
      </c>
      <c r="X288" s="3">
        <v>60</v>
      </c>
      <c r="AA288" s="3" t="s">
        <v>3283</v>
      </c>
      <c r="AB288" s="3" t="s">
        <v>61</v>
      </c>
      <c r="AD288" s="3" t="s">
        <v>193</v>
      </c>
      <c r="AG288" s="3" t="s">
        <v>73</v>
      </c>
      <c r="AI288" s="3" t="s">
        <v>75</v>
      </c>
      <c r="AJ288" s="3" t="s">
        <v>75</v>
      </c>
      <c r="AK288" s="3" t="s">
        <v>75</v>
      </c>
      <c r="AL288" s="3" t="s">
        <v>76</v>
      </c>
      <c r="AM288" s="3" t="s">
        <v>75</v>
      </c>
      <c r="AN288" s="3" t="s">
        <v>100</v>
      </c>
      <c r="AO288" s="3" t="s">
        <v>75</v>
      </c>
      <c r="AP288" s="3" t="s">
        <v>101</v>
      </c>
      <c r="AX288" s="3" t="s">
        <v>61</v>
      </c>
    </row>
    <row r="289" spans="1:50" s="3" customFormat="1" x14ac:dyDescent="0.35">
      <c r="A289" s="3" t="s">
        <v>2743</v>
      </c>
      <c r="B289" s="3" t="s">
        <v>2744</v>
      </c>
      <c r="C289" s="3" t="s">
        <v>2745</v>
      </c>
      <c r="D289" s="3" t="s">
        <v>223</v>
      </c>
      <c r="E289" s="3">
        <v>8605616900</v>
      </c>
      <c r="F289" s="3" t="s">
        <v>2746</v>
      </c>
      <c r="G289" s="4">
        <v>44137.582060185188</v>
      </c>
      <c r="H289" s="3" t="s">
        <v>48</v>
      </c>
      <c r="I289" s="3" t="s">
        <v>1742</v>
      </c>
      <c r="M289" s="3" t="s">
        <v>85</v>
      </c>
      <c r="O289" s="3" t="s">
        <v>342</v>
      </c>
      <c r="Q289" s="3" t="s">
        <v>87</v>
      </c>
      <c r="S289" s="3" t="s">
        <v>907</v>
      </c>
      <c r="T289" s="3" t="s">
        <v>2747</v>
      </c>
      <c r="U289" s="3" t="s">
        <v>358</v>
      </c>
      <c r="W289" s="3" t="s">
        <v>245</v>
      </c>
      <c r="Y289" s="3">
        <v>15</v>
      </c>
      <c r="Z289" s="3">
        <v>12</v>
      </c>
      <c r="AA289" s="3" t="s">
        <v>2748</v>
      </c>
      <c r="AB289" s="3" t="s">
        <v>61</v>
      </c>
      <c r="AD289" s="3" t="s">
        <v>72</v>
      </c>
      <c r="AF289" s="3" t="s">
        <v>2749</v>
      </c>
      <c r="AG289" s="3" t="s">
        <v>146</v>
      </c>
      <c r="AH289" s="3" t="s">
        <v>2750</v>
      </c>
      <c r="AI289" s="3" t="s">
        <v>75</v>
      </c>
      <c r="AJ289" s="3" t="s">
        <v>100</v>
      </c>
      <c r="AK289" s="3" t="s">
        <v>75</v>
      </c>
      <c r="AL289" s="3" t="s">
        <v>100</v>
      </c>
      <c r="AM289" s="3" t="s">
        <v>75</v>
      </c>
      <c r="AN289" s="3" t="s">
        <v>75</v>
      </c>
      <c r="AO289" s="3" t="s">
        <v>75</v>
      </c>
      <c r="AP289" s="3" t="s">
        <v>75</v>
      </c>
      <c r="AS289" s="3" t="s">
        <v>2751</v>
      </c>
      <c r="AT289" s="3" t="s">
        <v>2752</v>
      </c>
      <c r="AW289" s="3" t="s">
        <v>165</v>
      </c>
    </row>
    <row r="290" spans="1:50" s="3" customFormat="1" x14ac:dyDescent="0.35">
      <c r="A290" s="3" t="s">
        <v>1971</v>
      </c>
      <c r="B290" s="3" t="s">
        <v>57</v>
      </c>
      <c r="C290" s="3" t="s">
        <v>1972</v>
      </c>
      <c r="E290" s="3">
        <v>4014684064</v>
      </c>
      <c r="F290" s="3" t="s">
        <v>1973</v>
      </c>
      <c r="G290" s="4">
        <v>44139.303553240738</v>
      </c>
      <c r="H290" s="3" t="s">
        <v>48</v>
      </c>
      <c r="I290" s="3" t="s">
        <v>1606</v>
      </c>
      <c r="M290" s="3" t="s">
        <v>50</v>
      </c>
      <c r="O290" s="3" t="s">
        <v>1974</v>
      </c>
      <c r="Q290" s="3" t="s">
        <v>273</v>
      </c>
      <c r="S290" s="3" t="s">
        <v>1412</v>
      </c>
      <c r="U290" s="3" t="s">
        <v>89</v>
      </c>
      <c r="W290" s="3" t="s">
        <v>245</v>
      </c>
      <c r="Y290" s="3" t="s">
        <v>1975</v>
      </c>
      <c r="Z290" s="3" t="s">
        <v>1976</v>
      </c>
      <c r="AB290" s="3" t="s">
        <v>61</v>
      </c>
      <c r="AD290" s="3" t="s">
        <v>99</v>
      </c>
      <c r="AF290" s="3" t="s">
        <v>1977</v>
      </c>
      <c r="AG290" s="3" t="s">
        <v>195</v>
      </c>
      <c r="AI290" s="3" t="s">
        <v>75</v>
      </c>
      <c r="AJ290" s="3" t="s">
        <v>75</v>
      </c>
      <c r="AK290" s="3" t="s">
        <v>75</v>
      </c>
      <c r="AL290" s="3" t="s">
        <v>76</v>
      </c>
      <c r="AM290" s="3" t="s">
        <v>75</v>
      </c>
      <c r="AN290" s="3" t="s">
        <v>75</v>
      </c>
      <c r="AP290" s="3" t="s">
        <v>76</v>
      </c>
      <c r="AS290" s="3" t="s">
        <v>1978</v>
      </c>
      <c r="AT290" s="3" t="s">
        <v>1979</v>
      </c>
    </row>
    <row r="291" spans="1:50" s="3" customFormat="1" x14ac:dyDescent="0.35">
      <c r="A291" s="3" t="s">
        <v>952</v>
      </c>
      <c r="B291" s="3" t="s">
        <v>953</v>
      </c>
      <c r="C291" s="3" t="s">
        <v>954</v>
      </c>
      <c r="D291" s="3" t="s">
        <v>223</v>
      </c>
      <c r="E291" s="3">
        <v>3205638487</v>
      </c>
      <c r="F291" s="3" t="s">
        <v>955</v>
      </c>
      <c r="G291" s="4">
        <v>44144.668668981481</v>
      </c>
      <c r="H291" s="3" t="s">
        <v>61</v>
      </c>
      <c r="I291" s="3" t="s">
        <v>83</v>
      </c>
      <c r="K291" s="3" t="s">
        <v>956</v>
      </c>
      <c r="M291" s="3" t="s">
        <v>109</v>
      </c>
      <c r="O291" s="3" t="s">
        <v>957</v>
      </c>
      <c r="Q291" s="3" t="s">
        <v>124</v>
      </c>
      <c r="S291" s="3" t="s">
        <v>958</v>
      </c>
      <c r="U291" s="3" t="s">
        <v>380</v>
      </c>
      <c r="W291" s="3" t="s">
        <v>68</v>
      </c>
      <c r="X291" s="3">
        <v>100</v>
      </c>
      <c r="Y291" s="3">
        <v>6</v>
      </c>
      <c r="AA291" s="3" t="s">
        <v>959</v>
      </c>
      <c r="AB291" s="3" t="s">
        <v>61</v>
      </c>
      <c r="AD291" s="3" t="s">
        <v>99</v>
      </c>
      <c r="AG291" s="3" t="s">
        <v>73</v>
      </c>
      <c r="AH291" s="3" t="s">
        <v>960</v>
      </c>
      <c r="AI291" s="3" t="s">
        <v>75</v>
      </c>
      <c r="AJ291" s="3" t="s">
        <v>75</v>
      </c>
      <c r="AK291" s="3" t="s">
        <v>76</v>
      </c>
      <c r="AL291" s="3" t="s">
        <v>76</v>
      </c>
      <c r="AM291" s="3" t="s">
        <v>75</v>
      </c>
      <c r="AN291" s="3" t="s">
        <v>101</v>
      </c>
      <c r="AO291" s="3" t="s">
        <v>101</v>
      </c>
      <c r="AP291" s="3" t="s">
        <v>76</v>
      </c>
      <c r="AS291" s="3" t="s">
        <v>961</v>
      </c>
      <c r="AT291" s="3" t="s">
        <v>962</v>
      </c>
      <c r="AV291" s="3" t="s">
        <v>963</v>
      </c>
      <c r="AX291" s="3" t="s">
        <v>48</v>
      </c>
    </row>
    <row r="292" spans="1:50" s="3" customFormat="1" x14ac:dyDescent="0.35">
      <c r="A292" s="3" t="s">
        <v>3271</v>
      </c>
      <c r="B292" s="3" t="s">
        <v>3272</v>
      </c>
      <c r="C292" s="3" t="s">
        <v>3273</v>
      </c>
      <c r="E292" s="3">
        <v>2186891744</v>
      </c>
      <c r="F292" s="3" t="s">
        <v>3274</v>
      </c>
      <c r="G292" s="4">
        <v>44137.361319444448</v>
      </c>
      <c r="H292" s="3" t="s">
        <v>61</v>
      </c>
      <c r="I292" s="3" t="s">
        <v>83</v>
      </c>
      <c r="K292" s="3" t="s">
        <v>3275</v>
      </c>
      <c r="M292" s="3" t="s">
        <v>63</v>
      </c>
      <c r="O292" s="3" t="s">
        <v>37</v>
      </c>
      <c r="P292" s="3" t="s">
        <v>3276</v>
      </c>
      <c r="Q292" s="3" t="s">
        <v>124</v>
      </c>
      <c r="S292" s="3" t="s">
        <v>112</v>
      </c>
      <c r="U292" s="3" t="s">
        <v>37</v>
      </c>
      <c r="V292" s="3" t="s">
        <v>3277</v>
      </c>
      <c r="AG292" s="3" t="s">
        <v>73</v>
      </c>
      <c r="AH292" s="3" t="s">
        <v>3278</v>
      </c>
      <c r="AX292" s="3" t="s">
        <v>48</v>
      </c>
    </row>
    <row r="293" spans="1:50" s="3" customFormat="1" x14ac:dyDescent="0.35">
      <c r="A293" s="3" t="s">
        <v>2242</v>
      </c>
      <c r="B293" s="3" t="s">
        <v>2243</v>
      </c>
      <c r="C293" s="3" t="s">
        <v>2244</v>
      </c>
      <c r="D293" s="3" t="s">
        <v>904</v>
      </c>
      <c r="E293" s="3">
        <v>5074940924</v>
      </c>
      <c r="F293" s="3" t="s">
        <v>2245</v>
      </c>
      <c r="G293" s="4">
        <v>44138.453321759262</v>
      </c>
      <c r="H293" s="3" t="s">
        <v>48</v>
      </c>
      <c r="I293" s="3" t="s">
        <v>83</v>
      </c>
      <c r="K293" s="3" t="s">
        <v>1234</v>
      </c>
      <c r="M293" s="3" t="s">
        <v>85</v>
      </c>
      <c r="O293" s="3" t="s">
        <v>342</v>
      </c>
      <c r="Q293" s="3" t="s">
        <v>154</v>
      </c>
      <c r="S293" s="3" t="s">
        <v>155</v>
      </c>
      <c r="U293" s="3" t="s">
        <v>1004</v>
      </c>
      <c r="W293" s="3" t="s">
        <v>55</v>
      </c>
      <c r="X293" s="3">
        <v>3</v>
      </c>
      <c r="Y293" s="3">
        <v>10</v>
      </c>
      <c r="Z293" s="3">
        <v>20</v>
      </c>
      <c r="AA293" s="3" t="s">
        <v>2246</v>
      </c>
      <c r="AB293" s="3" t="s">
        <v>48</v>
      </c>
      <c r="AC293" s="3" t="s">
        <v>2247</v>
      </c>
      <c r="AD293" s="3" t="s">
        <v>72</v>
      </c>
      <c r="AE293" s="3" t="s">
        <v>176</v>
      </c>
      <c r="AF293" s="3" t="s">
        <v>2248</v>
      </c>
      <c r="AG293" s="3" t="s">
        <v>195</v>
      </c>
      <c r="AH293" s="3" t="s">
        <v>2249</v>
      </c>
      <c r="AI293" s="3" t="s">
        <v>75</v>
      </c>
      <c r="AJ293" s="3" t="s">
        <v>75</v>
      </c>
      <c r="AK293" s="3" t="s">
        <v>75</v>
      </c>
      <c r="AL293" s="3" t="s">
        <v>100</v>
      </c>
      <c r="AM293" s="3" t="s">
        <v>75</v>
      </c>
      <c r="AN293" s="3" t="s">
        <v>75</v>
      </c>
      <c r="AO293" s="3" t="s">
        <v>75</v>
      </c>
      <c r="AP293" s="3" t="s">
        <v>75</v>
      </c>
      <c r="AS293" s="3" t="s">
        <v>2250</v>
      </c>
      <c r="AT293" s="3" t="s">
        <v>2251</v>
      </c>
      <c r="AU293" s="3" t="s">
        <v>2252</v>
      </c>
    </row>
    <row r="294" spans="1:50" s="3" customFormat="1" x14ac:dyDescent="0.35">
      <c r="A294" s="3" t="s">
        <v>90</v>
      </c>
      <c r="B294" s="3" t="s">
        <v>91</v>
      </c>
      <c r="C294" s="3" t="s">
        <v>92</v>
      </c>
      <c r="D294" s="3" t="s">
        <v>93</v>
      </c>
      <c r="F294" s="3" t="s">
        <v>94</v>
      </c>
      <c r="G294" s="4">
        <v>44158.390798611108</v>
      </c>
      <c r="H294" s="3" t="s">
        <v>48</v>
      </c>
      <c r="I294" s="3" t="s">
        <v>37</v>
      </c>
      <c r="M294" s="3" t="s">
        <v>95</v>
      </c>
      <c r="O294" s="3" t="s">
        <v>96</v>
      </c>
      <c r="S294" s="3" t="s">
        <v>97</v>
      </c>
      <c r="U294" s="3" t="s">
        <v>54</v>
      </c>
      <c r="W294" s="3" t="s">
        <v>98</v>
      </c>
      <c r="Z294" s="3">
        <v>30</v>
      </c>
      <c r="AB294" s="3" t="s">
        <v>61</v>
      </c>
      <c r="AD294" s="3" t="s">
        <v>99</v>
      </c>
      <c r="AI294" s="3" t="s">
        <v>75</v>
      </c>
      <c r="AJ294" s="3" t="s">
        <v>75</v>
      </c>
      <c r="AK294" s="3" t="s">
        <v>100</v>
      </c>
      <c r="AL294" s="3" t="s">
        <v>101</v>
      </c>
      <c r="AM294" s="3" t="s">
        <v>101</v>
      </c>
      <c r="AN294" s="3" t="s">
        <v>101</v>
      </c>
      <c r="AO294" s="3" t="s">
        <v>101</v>
      </c>
      <c r="AP294" s="3" t="s">
        <v>101</v>
      </c>
      <c r="AW294" s="3" t="s">
        <v>102</v>
      </c>
    </row>
    <row r="295" spans="1:50" s="3" customFormat="1" x14ac:dyDescent="0.35">
      <c r="A295" s="3" t="s">
        <v>446</v>
      </c>
      <c r="B295" s="3" t="s">
        <v>447</v>
      </c>
      <c r="C295" s="3" t="s">
        <v>448</v>
      </c>
      <c r="D295" s="3" t="s">
        <v>429</v>
      </c>
      <c r="E295" s="3">
        <v>6127889095</v>
      </c>
      <c r="F295" s="3" t="s">
        <v>449</v>
      </c>
      <c r="G295" s="4">
        <v>44146.904513888891</v>
      </c>
      <c r="H295" s="3" t="s">
        <v>61</v>
      </c>
      <c r="I295" s="3" t="s">
        <v>83</v>
      </c>
      <c r="K295" s="3" t="s">
        <v>271</v>
      </c>
      <c r="M295" s="3" t="s">
        <v>85</v>
      </c>
      <c r="O295" s="3" t="s">
        <v>450</v>
      </c>
      <c r="Q295" s="3" t="s">
        <v>273</v>
      </c>
      <c r="S295" s="3" t="s">
        <v>142</v>
      </c>
      <c r="U295" s="3" t="s">
        <v>275</v>
      </c>
      <c r="W295" s="3" t="s">
        <v>68</v>
      </c>
      <c r="Y295" s="3">
        <v>215</v>
      </c>
      <c r="AA295" s="3" t="s">
        <v>451</v>
      </c>
      <c r="AB295" s="3" t="s">
        <v>61</v>
      </c>
      <c r="AD295" s="3" t="s">
        <v>72</v>
      </c>
      <c r="AF295" s="3" t="s">
        <v>452</v>
      </c>
      <c r="AG295" s="3" t="s">
        <v>195</v>
      </c>
      <c r="AI295" s="3" t="s">
        <v>76</v>
      </c>
      <c r="AJ295" s="3" t="s">
        <v>76</v>
      </c>
      <c r="AK295" s="3" t="s">
        <v>76</v>
      </c>
      <c r="AL295" s="3" t="s">
        <v>76</v>
      </c>
      <c r="AM295" s="3" t="s">
        <v>76</v>
      </c>
      <c r="AN295" s="3" t="s">
        <v>76</v>
      </c>
      <c r="AO295" s="3" t="s">
        <v>75</v>
      </c>
      <c r="AP295" s="3" t="s">
        <v>76</v>
      </c>
      <c r="AS295" s="3" t="s">
        <v>453</v>
      </c>
      <c r="AT295" s="3" t="s">
        <v>454</v>
      </c>
      <c r="AU295" s="3" t="s">
        <v>455</v>
      </c>
      <c r="AV295" s="3" t="s">
        <v>164</v>
      </c>
      <c r="AW295" s="3" t="s">
        <v>456</v>
      </c>
      <c r="AX295" s="3" t="s">
        <v>48</v>
      </c>
    </row>
    <row r="296" spans="1:50" s="3" customFormat="1" x14ac:dyDescent="0.35">
      <c r="A296" s="3" t="s">
        <v>1980</v>
      </c>
      <c r="B296" s="3" t="s">
        <v>565</v>
      </c>
      <c r="C296" s="3" t="s">
        <v>1981</v>
      </c>
      <c r="D296" s="3" t="s">
        <v>1982</v>
      </c>
      <c r="E296" s="3">
        <v>3307597921</v>
      </c>
      <c r="F296" s="3" t="s">
        <v>1983</v>
      </c>
      <c r="G296" s="4">
        <v>44139.256793981483</v>
      </c>
      <c r="H296" s="3" t="s">
        <v>48</v>
      </c>
      <c r="I296" s="3" t="s">
        <v>1984</v>
      </c>
      <c r="M296" s="3" t="s">
        <v>1985</v>
      </c>
      <c r="N296" s="3" t="s">
        <v>1986</v>
      </c>
      <c r="O296" s="3" t="s">
        <v>1852</v>
      </c>
      <c r="P296" s="3" t="s">
        <v>1987</v>
      </c>
      <c r="Q296" s="3" t="s">
        <v>52</v>
      </c>
      <c r="S296" s="3" t="s">
        <v>155</v>
      </c>
      <c r="T296" s="3" t="s">
        <v>112</v>
      </c>
      <c r="U296" s="3" t="s">
        <v>1988</v>
      </c>
      <c r="W296" s="3" t="s">
        <v>1989</v>
      </c>
      <c r="X296" s="3">
        <v>54</v>
      </c>
      <c r="Y296" s="3">
        <v>54</v>
      </c>
      <c r="AA296" s="3" t="s">
        <v>1990</v>
      </c>
      <c r="AB296" s="3" t="s">
        <v>61</v>
      </c>
      <c r="AD296" s="3" t="s">
        <v>176</v>
      </c>
      <c r="AF296" s="3" t="s">
        <v>1991</v>
      </c>
      <c r="AG296" s="3" t="s">
        <v>73</v>
      </c>
      <c r="AH296" s="3" t="s">
        <v>1992</v>
      </c>
      <c r="AI296" s="3" t="s">
        <v>75</v>
      </c>
      <c r="AJ296" s="3" t="s">
        <v>100</v>
      </c>
      <c r="AK296" s="3" t="s">
        <v>100</v>
      </c>
      <c r="AL296" s="3" t="s">
        <v>75</v>
      </c>
      <c r="AM296" s="3" t="s">
        <v>75</v>
      </c>
      <c r="AN296" s="3" t="s">
        <v>100</v>
      </c>
      <c r="AO296" s="3" t="s">
        <v>75</v>
      </c>
      <c r="AP296" s="3" t="s">
        <v>100</v>
      </c>
      <c r="AS296" s="3" t="s">
        <v>1993</v>
      </c>
      <c r="AT296" s="3" t="s">
        <v>1994</v>
      </c>
      <c r="AW296" s="3" t="s">
        <v>134</v>
      </c>
    </row>
    <row r="297" spans="1:50" s="3" customFormat="1" x14ac:dyDescent="0.35">
      <c r="A297" s="3" t="s">
        <v>2280</v>
      </c>
      <c r="B297" s="3" t="s">
        <v>2281</v>
      </c>
      <c r="C297" s="3" t="s">
        <v>2282</v>
      </c>
      <c r="D297" s="3" t="s">
        <v>2283</v>
      </c>
      <c r="E297" s="3">
        <v>3177974251</v>
      </c>
      <c r="F297" s="3" t="s">
        <v>2284</v>
      </c>
      <c r="G297" s="4">
        <v>44138.42596064815</v>
      </c>
      <c r="H297" s="3" t="s">
        <v>48</v>
      </c>
      <c r="I297" s="3" t="s">
        <v>1984</v>
      </c>
      <c r="M297" s="3" t="s">
        <v>95</v>
      </c>
      <c r="O297" s="3" t="s">
        <v>441</v>
      </c>
      <c r="Q297" s="3" t="s">
        <v>273</v>
      </c>
      <c r="S297" s="3" t="s">
        <v>2285</v>
      </c>
      <c r="T297" s="3" t="s">
        <v>2286</v>
      </c>
      <c r="U297" s="3" t="s">
        <v>1112</v>
      </c>
      <c r="W297" s="3" t="s">
        <v>55</v>
      </c>
      <c r="X297" s="3">
        <v>50</v>
      </c>
      <c r="Y297" s="3">
        <v>20</v>
      </c>
      <c r="Z297" s="3">
        <v>20</v>
      </c>
      <c r="AB297" s="3" t="s">
        <v>61</v>
      </c>
      <c r="AD297" s="3" t="s">
        <v>193</v>
      </c>
      <c r="AG297" s="3" t="s">
        <v>146</v>
      </c>
      <c r="AI297" s="3" t="s">
        <v>100</v>
      </c>
      <c r="AJ297" s="3" t="s">
        <v>75</v>
      </c>
      <c r="AK297" s="3" t="s">
        <v>100</v>
      </c>
      <c r="AL297" s="3" t="s">
        <v>76</v>
      </c>
      <c r="AM297" s="3" t="s">
        <v>76</v>
      </c>
      <c r="AN297" s="3" t="s">
        <v>100</v>
      </c>
      <c r="AO297" s="3" t="s">
        <v>75</v>
      </c>
      <c r="AP297" s="3" t="s">
        <v>76</v>
      </c>
      <c r="AQ297" s="3" t="s">
        <v>101</v>
      </c>
      <c r="AW297" s="3" t="s">
        <v>102</v>
      </c>
    </row>
    <row r="298" spans="1:50" s="3" customFormat="1" x14ac:dyDescent="0.35">
      <c r="A298" s="3" t="s">
        <v>1752</v>
      </c>
      <c r="B298" s="3" t="s">
        <v>1753</v>
      </c>
      <c r="C298" s="3" t="s">
        <v>1754</v>
      </c>
      <c r="D298" s="3" t="s">
        <v>1755</v>
      </c>
      <c r="E298" s="3">
        <v>2024229822</v>
      </c>
      <c r="F298" s="3" t="s">
        <v>1756</v>
      </c>
      <c r="G298" s="4">
        <v>44140.401932870373</v>
      </c>
      <c r="H298" s="3" t="s">
        <v>48</v>
      </c>
      <c r="I298" s="3" t="s">
        <v>1757</v>
      </c>
      <c r="M298" s="3" t="s">
        <v>85</v>
      </c>
      <c r="O298" s="3" t="s">
        <v>342</v>
      </c>
      <c r="Q298" s="3" t="s">
        <v>273</v>
      </c>
      <c r="S298" s="3" t="s">
        <v>1758</v>
      </c>
      <c r="U298" s="3" t="s">
        <v>275</v>
      </c>
      <c r="W298" s="3" t="s">
        <v>245</v>
      </c>
      <c r="Y298" s="3" t="s">
        <v>1759</v>
      </c>
      <c r="Z298" s="3" t="s">
        <v>1760</v>
      </c>
      <c r="AA298" s="3" t="s">
        <v>1761</v>
      </c>
      <c r="AB298" s="3" t="s">
        <v>61</v>
      </c>
      <c r="AD298" s="3" t="s">
        <v>72</v>
      </c>
      <c r="AF298" s="3" t="s">
        <v>1762</v>
      </c>
      <c r="AG298" s="3" t="s">
        <v>146</v>
      </c>
      <c r="AH298" s="3" t="s">
        <v>1763</v>
      </c>
      <c r="AI298" s="3" t="s">
        <v>76</v>
      </c>
      <c r="AJ298" s="3" t="s">
        <v>75</v>
      </c>
      <c r="AK298" s="3" t="s">
        <v>75</v>
      </c>
      <c r="AL298" s="3" t="s">
        <v>75</v>
      </c>
      <c r="AM298" s="3" t="s">
        <v>75</v>
      </c>
      <c r="AN298" s="3" t="s">
        <v>100</v>
      </c>
      <c r="AO298" s="3" t="s">
        <v>100</v>
      </c>
      <c r="AP298" s="3" t="s">
        <v>76</v>
      </c>
      <c r="AR298" s="3" t="s">
        <v>1764</v>
      </c>
      <c r="AS298" s="3" t="s">
        <v>1765</v>
      </c>
      <c r="AT298" s="3" t="s">
        <v>1766</v>
      </c>
      <c r="AW298" s="3" t="s">
        <v>456</v>
      </c>
    </row>
    <row r="299" spans="1:50" s="3" customFormat="1" x14ac:dyDescent="0.35">
      <c r="A299" s="3" t="s">
        <v>2719</v>
      </c>
      <c r="B299" s="3" t="s">
        <v>2720</v>
      </c>
      <c r="C299" s="3" t="s">
        <v>2439</v>
      </c>
      <c r="D299" s="3" t="s">
        <v>2721</v>
      </c>
      <c r="E299" s="3">
        <v>2026260705</v>
      </c>
      <c r="F299" s="3" t="s">
        <v>2722</v>
      </c>
      <c r="G299" s="4">
        <v>44137.59101851852</v>
      </c>
      <c r="H299" s="3" t="s">
        <v>48</v>
      </c>
      <c r="I299" s="3" t="s">
        <v>1757</v>
      </c>
      <c r="M299" s="3" t="s">
        <v>50</v>
      </c>
      <c r="O299" s="3" t="s">
        <v>441</v>
      </c>
      <c r="Q299" s="3" t="s">
        <v>273</v>
      </c>
      <c r="S299" s="3" t="s">
        <v>2723</v>
      </c>
      <c r="T299" s="3" t="s">
        <v>2456</v>
      </c>
      <c r="U299" s="3" t="s">
        <v>54</v>
      </c>
      <c r="W299" s="3" t="s">
        <v>55</v>
      </c>
      <c r="Y299" s="3">
        <v>10</v>
      </c>
      <c r="Z299" s="3">
        <v>30</v>
      </c>
      <c r="AA299" s="3" t="s">
        <v>2724</v>
      </c>
      <c r="AB299" s="3" t="s">
        <v>48</v>
      </c>
      <c r="AC299" s="3" t="s">
        <v>2725</v>
      </c>
      <c r="AD299" s="3" t="s">
        <v>99</v>
      </c>
      <c r="AE299" s="3" t="s">
        <v>72</v>
      </c>
      <c r="AF299" s="3" t="s">
        <v>2726</v>
      </c>
      <c r="AG299" s="3" t="s">
        <v>146</v>
      </c>
      <c r="AI299" s="3" t="s">
        <v>75</v>
      </c>
      <c r="AJ299" s="3" t="s">
        <v>75</v>
      </c>
      <c r="AK299" s="3" t="s">
        <v>75</v>
      </c>
      <c r="AL299" s="3" t="s">
        <v>100</v>
      </c>
      <c r="AM299" s="3" t="s">
        <v>75</v>
      </c>
      <c r="AN299" s="3" t="s">
        <v>100</v>
      </c>
      <c r="AO299" s="3" t="s">
        <v>100</v>
      </c>
      <c r="AP299" s="3" t="s">
        <v>76</v>
      </c>
      <c r="AS299" s="3" t="s">
        <v>2727</v>
      </c>
      <c r="AT299" s="3" t="s">
        <v>2728</v>
      </c>
      <c r="AW299" s="3" t="s">
        <v>102</v>
      </c>
    </row>
  </sheetData>
  <sortState ref="A4:AX299">
    <sortCondition ref="A4"/>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312"/>
  <sheetViews>
    <sheetView tabSelected="1" workbookViewId="0">
      <pane xSplit="1" ySplit="16" topLeftCell="BH80" activePane="bottomRight" state="frozen"/>
      <selection pane="topRight" activeCell="B1" sqref="B1"/>
      <selection pane="bottomLeft" activeCell="A4" sqref="A4"/>
      <selection pane="bottomRight" activeCell="BK81" sqref="BK81"/>
    </sheetView>
  </sheetViews>
  <sheetFormatPr defaultRowHeight="14.5" x14ac:dyDescent="0.35"/>
  <cols>
    <col min="1" max="1" width="32.54296875" customWidth="1"/>
    <col min="3" max="3" width="16.81640625" customWidth="1"/>
    <col min="4" max="4" width="18.08984375" customWidth="1"/>
    <col min="5" max="5" width="14.7265625" customWidth="1"/>
    <col min="6" max="6" width="17.1796875" customWidth="1"/>
    <col min="7" max="7" width="15.90625" customWidth="1"/>
    <col min="11" max="12" width="13.6328125" customWidth="1"/>
  </cols>
  <sheetData>
    <row r="1" spans="1:116" x14ac:dyDescent="0.35">
      <c r="C1" s="8" t="s">
        <v>3339</v>
      </c>
      <c r="F1" s="8" t="s">
        <v>3306</v>
      </c>
      <c r="H1" t="s">
        <v>2863</v>
      </c>
      <c r="I1">
        <f>COUNTIF(J17:J500, "IN")</f>
        <v>1</v>
      </c>
      <c r="J1" t="s">
        <v>1935</v>
      </c>
      <c r="K1">
        <f>COUNTIF(J17:J500, "PA")</f>
        <v>2</v>
      </c>
      <c r="L1" s="8" t="s">
        <v>3343</v>
      </c>
      <c r="P1" s="8" t="s">
        <v>3294</v>
      </c>
      <c r="AC1" s="8" t="s">
        <v>3319</v>
      </c>
      <c r="AR1" s="8" t="s">
        <v>3310</v>
      </c>
      <c r="AV1" s="8" t="s">
        <v>3326</v>
      </c>
      <c r="BK1" s="8" t="s">
        <v>3351</v>
      </c>
      <c r="BX1" s="8" t="s">
        <v>17</v>
      </c>
      <c r="CJ1" s="8" t="s">
        <v>3305</v>
      </c>
      <c r="CM1" s="8" t="s">
        <v>3348</v>
      </c>
      <c r="CQ1" s="8" t="s">
        <v>3352</v>
      </c>
      <c r="CT1" s="8" t="s">
        <v>3344</v>
      </c>
    </row>
    <row r="2" spans="1:116" x14ac:dyDescent="0.35">
      <c r="C2" t="s">
        <v>48</v>
      </c>
      <c r="D2">
        <f>COUNTIF(H17:H501, "Yes")</f>
        <v>119</v>
      </c>
      <c r="F2" t="s">
        <v>83</v>
      </c>
      <c r="G2">
        <f>COUNTIF(J17:J500, "MN")</f>
        <v>218</v>
      </c>
      <c r="H2" t="s">
        <v>1962</v>
      </c>
      <c r="I2">
        <f>COUNTIF(J17:J500, "KS")</f>
        <v>1</v>
      </c>
      <c r="J2" t="s">
        <v>1606</v>
      </c>
      <c r="K2">
        <f>COUNTIF(J17:J500, "RI")</f>
        <v>4</v>
      </c>
      <c r="P2" t="s">
        <v>3295</v>
      </c>
      <c r="Q2">
        <f>COUNTA(Q17:Q500)</f>
        <v>98</v>
      </c>
      <c r="AC2" t="s">
        <v>3320</v>
      </c>
      <c r="AG2" s="10" t="s">
        <v>3356</v>
      </c>
      <c r="AH2" s="10">
        <f>COUNTA(AC17:AC500)</f>
        <v>291</v>
      </c>
      <c r="AR2" t="s">
        <v>124</v>
      </c>
      <c r="AV2" t="s">
        <v>705</v>
      </c>
      <c r="AZ2" s="10" t="s">
        <v>3356</v>
      </c>
      <c r="BA2" s="10">
        <f>COUNTA(AV17:AV500)</f>
        <v>291</v>
      </c>
      <c r="BK2" s="9" t="s">
        <v>275</v>
      </c>
      <c r="BX2" s="9" t="s">
        <v>18</v>
      </c>
      <c r="CJ2" t="s">
        <v>48</v>
      </c>
      <c r="CK2">
        <f>COUNTIF(CK17:CK501, "Yes")</f>
        <v>58</v>
      </c>
      <c r="CM2" t="s">
        <v>99</v>
      </c>
      <c r="CN2">
        <f>COUNTIF(CN17:CN501, "Strongly Agree")</f>
        <v>48</v>
      </c>
      <c r="CO2">
        <f>COUNTIF(CO17:CO501, "Strongly Agree")</f>
        <v>6</v>
      </c>
      <c r="CQ2" t="s">
        <v>146</v>
      </c>
      <c r="CR2">
        <f>COUNTIF(CR17:CR501, "Decrease in participants")</f>
        <v>166</v>
      </c>
      <c r="CT2" t="s">
        <v>100</v>
      </c>
      <c r="CU2">
        <f>COUNTIF(CU17:CU501, "Significant barrier")</f>
        <v>87</v>
      </c>
      <c r="CV2">
        <f t="shared" ref="CV2:DC2" si="0">COUNTIF(CV17:CV501, "Significant barrier")</f>
        <v>108</v>
      </c>
      <c r="CW2">
        <f t="shared" si="0"/>
        <v>115</v>
      </c>
      <c r="CX2">
        <f t="shared" si="0"/>
        <v>69</v>
      </c>
      <c r="CY2">
        <f t="shared" si="0"/>
        <v>24</v>
      </c>
      <c r="CZ2">
        <f t="shared" si="0"/>
        <v>106</v>
      </c>
      <c r="DA2">
        <f t="shared" si="0"/>
        <v>112</v>
      </c>
      <c r="DB2">
        <f t="shared" si="0"/>
        <v>29</v>
      </c>
      <c r="DC2">
        <f t="shared" si="0"/>
        <v>15</v>
      </c>
    </row>
    <row r="3" spans="1:116" x14ac:dyDescent="0.35">
      <c r="C3" t="s">
        <v>61</v>
      </c>
      <c r="D3">
        <f>COUNTIF(H17:H501, "no")</f>
        <v>177</v>
      </c>
      <c r="F3" t="s">
        <v>2347</v>
      </c>
      <c r="G3">
        <f>COUNTIF(J17:J500, "AL")</f>
        <v>2</v>
      </c>
      <c r="H3" t="s">
        <v>403</v>
      </c>
      <c r="I3">
        <f>COUNTIF(J17:J500, "LA")</f>
        <v>5</v>
      </c>
      <c r="J3" t="s">
        <v>2392</v>
      </c>
      <c r="K3">
        <f>COUNTIF(J17:J500, "SC")</f>
        <v>2</v>
      </c>
      <c r="P3" t="s">
        <v>3307</v>
      </c>
      <c r="Q3">
        <f>COUNTA(R17:R500)</f>
        <v>115</v>
      </c>
      <c r="AC3" t="s">
        <v>3321</v>
      </c>
      <c r="AG3" s="10" t="s">
        <v>3304</v>
      </c>
      <c r="AH3" s="10">
        <f>COUNTBLANK(AC17:AC312)</f>
        <v>5</v>
      </c>
      <c r="AR3" t="s">
        <v>273</v>
      </c>
      <c r="AV3" t="s">
        <v>3330</v>
      </c>
      <c r="AZ3" s="10" t="s">
        <v>3304</v>
      </c>
      <c r="BA3" s="10">
        <f>COUNTBLANK(AV17:AV312)</f>
        <v>5</v>
      </c>
      <c r="BK3" s="9" t="s">
        <v>288</v>
      </c>
      <c r="BX3" s="9" t="s">
        <v>19</v>
      </c>
      <c r="CJ3" t="s">
        <v>61</v>
      </c>
      <c r="CK3">
        <f>COUNTIF(CK17:CK501, "No")</f>
        <v>205</v>
      </c>
      <c r="CM3" t="s">
        <v>72</v>
      </c>
      <c r="CN3">
        <f>COUNTIF(CN17:CN501, "Agree")</f>
        <v>97</v>
      </c>
      <c r="CO3">
        <f>COUNTIF(CO17:CO501, "Agree")</f>
        <v>23</v>
      </c>
      <c r="CQ3" t="s">
        <v>73</v>
      </c>
      <c r="CR3">
        <f>COUNTIF(CR17:CR501, "Increase in participants")</f>
        <v>66</v>
      </c>
      <c r="CT3" t="s">
        <v>75</v>
      </c>
      <c r="CU3">
        <f>COUNTIF(CU17:CU501, "Moderate barrier")</f>
        <v>120</v>
      </c>
      <c r="CV3">
        <f t="shared" ref="CV3:DC3" si="1">COUNTIF(CV17:CV501, "Moderate barrier")</f>
        <v>132</v>
      </c>
      <c r="CW3">
        <f t="shared" si="1"/>
        <v>123</v>
      </c>
      <c r="CX3">
        <f t="shared" si="1"/>
        <v>105</v>
      </c>
      <c r="CY3">
        <f t="shared" si="1"/>
        <v>130</v>
      </c>
      <c r="CZ3">
        <f t="shared" si="1"/>
        <v>100</v>
      </c>
      <c r="DA3">
        <f t="shared" si="1"/>
        <v>101</v>
      </c>
      <c r="DB3">
        <f t="shared" si="1"/>
        <v>125</v>
      </c>
      <c r="DC3">
        <f t="shared" si="1"/>
        <v>5</v>
      </c>
    </row>
    <row r="4" spans="1:116" x14ac:dyDescent="0.35">
      <c r="F4" t="s">
        <v>2236</v>
      </c>
      <c r="G4">
        <f>COUNTIF(J17:J500, "AZ")</f>
        <v>1</v>
      </c>
      <c r="H4" t="s">
        <v>1713</v>
      </c>
      <c r="I4">
        <f>COUNTIF(J17:J500, "MA")</f>
        <v>4</v>
      </c>
      <c r="J4" t="s">
        <v>1809</v>
      </c>
      <c r="K4">
        <f>COUNTIF(J17:J500, "SD")</f>
        <v>1</v>
      </c>
      <c r="P4" t="s">
        <v>3297</v>
      </c>
      <c r="Q4">
        <f>COUNTA(S17:S500)</f>
        <v>1</v>
      </c>
      <c r="AC4" t="s">
        <v>3322</v>
      </c>
      <c r="AG4" s="10" t="s">
        <v>3354</v>
      </c>
      <c r="AH4" s="10">
        <f>SUM(AH2:AH3)</f>
        <v>296</v>
      </c>
      <c r="AR4" t="s">
        <v>87</v>
      </c>
      <c r="AV4" t="s">
        <v>3331</v>
      </c>
      <c r="AZ4" s="10" t="s">
        <v>3354</v>
      </c>
      <c r="BA4" s="10">
        <f>SUM(BA2:BA3)</f>
        <v>296</v>
      </c>
      <c r="BK4" s="9" t="s">
        <v>857</v>
      </c>
      <c r="BX4" s="9" t="s">
        <v>20</v>
      </c>
      <c r="CM4" t="s">
        <v>193</v>
      </c>
      <c r="CN4">
        <f>COUNTIF(CN17:CN501, "Disagree")</f>
        <v>51</v>
      </c>
      <c r="CO4">
        <f>COUNTIF(CO17:CO501, "Disagree")</f>
        <v>9</v>
      </c>
      <c r="CQ4" t="s">
        <v>195</v>
      </c>
      <c r="CR4">
        <f>COUNTIF(CR17:CR501, "No change")</f>
        <v>54</v>
      </c>
      <c r="CT4" t="s">
        <v>76</v>
      </c>
      <c r="CU4">
        <f>COUNTIF(CU17:CU501, "Not a barrier")</f>
        <v>47</v>
      </c>
      <c r="CV4">
        <f t="shared" ref="CV4:DC4" si="2">COUNTIF(CV17:CV501, "Not a barrier")</f>
        <v>17</v>
      </c>
      <c r="CW4">
        <f t="shared" si="2"/>
        <v>18</v>
      </c>
      <c r="CX4">
        <f t="shared" si="2"/>
        <v>54</v>
      </c>
      <c r="CY4">
        <f t="shared" si="2"/>
        <v>71</v>
      </c>
      <c r="CZ4">
        <f t="shared" si="2"/>
        <v>21</v>
      </c>
      <c r="DA4">
        <f t="shared" si="2"/>
        <v>12</v>
      </c>
      <c r="DB4">
        <f t="shared" si="2"/>
        <v>90</v>
      </c>
      <c r="DC4">
        <f t="shared" si="2"/>
        <v>3</v>
      </c>
    </row>
    <row r="5" spans="1:116" x14ac:dyDescent="0.35">
      <c r="C5" s="10" t="s">
        <v>3355</v>
      </c>
      <c r="D5" s="10">
        <f>COUNTA(H17:H501)</f>
        <v>296</v>
      </c>
      <c r="F5" t="s">
        <v>240</v>
      </c>
      <c r="G5">
        <f>COUNTIF(J17:J500, "CA")</f>
        <v>8</v>
      </c>
      <c r="H5" t="s">
        <v>2758</v>
      </c>
      <c r="I5">
        <f>COUNTIF(J17:J500,"MD")</f>
        <v>1</v>
      </c>
      <c r="J5" t="s">
        <v>1880</v>
      </c>
      <c r="K5">
        <f>COUNTIF(J17:J500, "TX")</f>
        <v>4</v>
      </c>
      <c r="P5" t="s">
        <v>109</v>
      </c>
      <c r="Q5">
        <f>COUNTA(T17:T500)</f>
        <v>50</v>
      </c>
      <c r="AC5" t="s">
        <v>3323</v>
      </c>
      <c r="AH5" s="10"/>
      <c r="AR5" t="s">
        <v>3300</v>
      </c>
      <c r="AV5" s="9" t="s">
        <v>503</v>
      </c>
      <c r="BK5" s="9" t="s">
        <v>1263</v>
      </c>
      <c r="BX5" s="9" t="s">
        <v>3329</v>
      </c>
      <c r="CJ5" s="10" t="s">
        <v>3355</v>
      </c>
      <c r="CK5" s="10">
        <f>COUNTA(CK17:CK501)</f>
        <v>263</v>
      </c>
      <c r="CM5" t="s">
        <v>465</v>
      </c>
      <c r="CN5">
        <f>COUNTIF(CN17:CN501, "Strongly Disagree")</f>
        <v>16</v>
      </c>
      <c r="CO5">
        <f>COUNTIF(CO17:CO501, "Strongly Disagree")</f>
        <v>2</v>
      </c>
      <c r="CT5" t="s">
        <v>101</v>
      </c>
      <c r="CU5">
        <f>COUNTIF(CU17:CU501, "Not applicable")</f>
        <v>2</v>
      </c>
      <c r="CV5">
        <f t="shared" ref="CV5:DC5" si="3">COUNTIF(CV17:CV501, "Not applicable")</f>
        <v>1</v>
      </c>
      <c r="CW5">
        <f t="shared" si="3"/>
        <v>1</v>
      </c>
      <c r="CX5">
        <f t="shared" si="3"/>
        <v>27</v>
      </c>
      <c r="CY5">
        <f t="shared" si="3"/>
        <v>26</v>
      </c>
      <c r="CZ5">
        <f t="shared" si="3"/>
        <v>23</v>
      </c>
      <c r="DA5">
        <f t="shared" si="3"/>
        <v>25</v>
      </c>
      <c r="DB5">
        <f t="shared" si="3"/>
        <v>6</v>
      </c>
      <c r="DC5">
        <f t="shared" si="3"/>
        <v>15</v>
      </c>
    </row>
    <row r="6" spans="1:116" x14ac:dyDescent="0.35">
      <c r="C6" s="10" t="s">
        <v>3304</v>
      </c>
      <c r="D6" s="10">
        <f>COUNTBLANK(H17:H312)</f>
        <v>0</v>
      </c>
      <c r="F6" t="s">
        <v>1742</v>
      </c>
      <c r="G6">
        <f>COUNTIF(J17:J500, "CT")</f>
        <v>5</v>
      </c>
      <c r="H6" t="s">
        <v>1947</v>
      </c>
      <c r="I6">
        <f>COUNTIF(J17:J500,"ME")</f>
        <v>2</v>
      </c>
      <c r="J6" t="s">
        <v>2397</v>
      </c>
      <c r="K6">
        <f>COUNTIF(J17:J500, "VA")</f>
        <v>1</v>
      </c>
      <c r="P6" t="s">
        <v>3299</v>
      </c>
      <c r="Q6">
        <f>COUNTA(U17:U500)</f>
        <v>17</v>
      </c>
      <c r="AC6" t="s">
        <v>187</v>
      </c>
      <c r="AR6" t="s">
        <v>3301</v>
      </c>
      <c r="AV6" s="9" t="s">
        <v>3332</v>
      </c>
      <c r="BK6" s="9" t="s">
        <v>748</v>
      </c>
      <c r="BX6" s="9" t="s">
        <v>825</v>
      </c>
      <c r="CJ6" s="10" t="s">
        <v>3304</v>
      </c>
      <c r="CK6" s="10">
        <f>COUNTBLANK(CK17:CK312)</f>
        <v>33</v>
      </c>
      <c r="CQ6" s="10" t="s">
        <v>3355</v>
      </c>
      <c r="CR6" s="10">
        <f>COUNTA(CR17:CR501)</f>
        <v>286</v>
      </c>
    </row>
    <row r="7" spans="1:116" x14ac:dyDescent="0.35">
      <c r="C7" s="10" t="s">
        <v>3354</v>
      </c>
      <c r="D7" s="10">
        <f>SUM(D5:D6)</f>
        <v>296</v>
      </c>
      <c r="F7" t="s">
        <v>1757</v>
      </c>
      <c r="G7">
        <f>COUNTIF(J17:J500, "DC")</f>
        <v>4</v>
      </c>
      <c r="H7" t="s">
        <v>2873</v>
      </c>
      <c r="I7">
        <f>COUNTIF(J17:J500, "MI")</f>
        <v>1</v>
      </c>
      <c r="J7" t="s">
        <v>2733</v>
      </c>
      <c r="K7">
        <f>COUNTIF(J17:J500, "WI")</f>
        <v>2</v>
      </c>
      <c r="P7" t="s">
        <v>63</v>
      </c>
      <c r="Q7">
        <f>COUNTA(V17:V500)</f>
        <v>7</v>
      </c>
      <c r="AC7" s="3" t="s">
        <v>3314</v>
      </c>
      <c r="AR7" t="s">
        <v>3302</v>
      </c>
      <c r="AV7" s="9" t="s">
        <v>3333</v>
      </c>
      <c r="BK7" s="9" t="s">
        <v>3360</v>
      </c>
      <c r="BX7" s="9" t="s">
        <v>37</v>
      </c>
      <c r="CJ7" s="10" t="s">
        <v>3354</v>
      </c>
      <c r="CK7" s="10">
        <f>SUM(CK5:CK6)</f>
        <v>296</v>
      </c>
      <c r="CM7" s="10" t="s">
        <v>3355</v>
      </c>
      <c r="CN7" s="10">
        <f>COUNTA(CN17:CN501)</f>
        <v>261</v>
      </c>
      <c r="CO7" s="10">
        <f>COUNTA(CO17:CO501)</f>
        <v>57</v>
      </c>
      <c r="CQ7" s="10" t="s">
        <v>3304</v>
      </c>
      <c r="CR7" s="10">
        <f>COUNTBLANK(CR17:CR312)</f>
        <v>10</v>
      </c>
      <c r="CT7" s="10" t="s">
        <v>3353</v>
      </c>
      <c r="CU7" s="10">
        <f t="shared" ref="CU7:DC7" si="4">COUNTA(CU17:CU501)</f>
        <v>256</v>
      </c>
      <c r="CV7" s="10">
        <f t="shared" si="4"/>
        <v>258</v>
      </c>
      <c r="CW7" s="10">
        <f t="shared" si="4"/>
        <v>257</v>
      </c>
      <c r="CX7" s="10">
        <f t="shared" si="4"/>
        <v>255</v>
      </c>
      <c r="CY7" s="10">
        <f t="shared" si="4"/>
        <v>251</v>
      </c>
      <c r="CZ7" s="10">
        <f t="shared" si="4"/>
        <v>250</v>
      </c>
      <c r="DA7" s="10">
        <f t="shared" si="4"/>
        <v>250</v>
      </c>
      <c r="DB7" s="10">
        <f t="shared" si="4"/>
        <v>250</v>
      </c>
      <c r="DC7" s="10">
        <f t="shared" si="4"/>
        <v>38</v>
      </c>
    </row>
    <row r="8" spans="1:116" x14ac:dyDescent="0.35">
      <c r="F8" t="s">
        <v>1687</v>
      </c>
      <c r="G8">
        <f>COUNTIF(J17:J500, "DE")</f>
        <v>2</v>
      </c>
      <c r="H8" t="s">
        <v>2510</v>
      </c>
      <c r="I8">
        <f>COUNTIF(J17:J500, "MO")</f>
        <v>2</v>
      </c>
      <c r="J8" t="s">
        <v>37</v>
      </c>
      <c r="K8">
        <f>COUNTIF(J17:J500, "Other")</f>
        <v>2</v>
      </c>
      <c r="P8" t="s">
        <v>3308</v>
      </c>
      <c r="Q8">
        <f>COUNTA(W17:W500)</f>
        <v>13</v>
      </c>
      <c r="AC8" t="s">
        <v>3324</v>
      </c>
      <c r="AR8" t="s">
        <v>112</v>
      </c>
      <c r="AV8" s="9" t="s">
        <v>3334</v>
      </c>
      <c r="BK8" s="9" t="s">
        <v>37</v>
      </c>
      <c r="CM8" s="10" t="s">
        <v>3304</v>
      </c>
      <c r="CN8" s="10">
        <f>COUNTBLANK(CN17:CN312)</f>
        <v>35</v>
      </c>
      <c r="CO8" s="10">
        <f>COUNTBLANK(CO17:CO312)</f>
        <v>239</v>
      </c>
      <c r="CQ8" s="10" t="s">
        <v>3354</v>
      </c>
      <c r="CR8" s="10">
        <f>SUM(CR6:CR7)</f>
        <v>296</v>
      </c>
      <c r="CT8" s="10" t="s">
        <v>3304</v>
      </c>
      <c r="CU8" s="10">
        <f t="shared" ref="CU8:DC8" si="5">COUNTBLANK(CU17:CU312)</f>
        <v>40</v>
      </c>
      <c r="CV8" s="10">
        <f t="shared" si="5"/>
        <v>38</v>
      </c>
      <c r="CW8" s="10">
        <f t="shared" si="5"/>
        <v>39</v>
      </c>
      <c r="CX8" s="10">
        <f t="shared" si="5"/>
        <v>41</v>
      </c>
      <c r="CY8" s="10">
        <f t="shared" si="5"/>
        <v>45</v>
      </c>
      <c r="CZ8" s="10">
        <f t="shared" si="5"/>
        <v>46</v>
      </c>
      <c r="DA8" s="10">
        <f t="shared" si="5"/>
        <v>46</v>
      </c>
      <c r="DB8" s="10">
        <f t="shared" si="5"/>
        <v>46</v>
      </c>
      <c r="DC8" s="10">
        <f t="shared" si="5"/>
        <v>258</v>
      </c>
    </row>
    <row r="9" spans="1:116" x14ac:dyDescent="0.35">
      <c r="F9" t="s">
        <v>2740</v>
      </c>
      <c r="G9">
        <f>COUNTIF(J17:J500, "FL")</f>
        <v>1</v>
      </c>
      <c r="H9" t="s">
        <v>108</v>
      </c>
      <c r="I9">
        <f>COUNTIF(J17:J500, "NC")</f>
        <v>3</v>
      </c>
      <c r="J9" s="9" t="s">
        <v>3340</v>
      </c>
      <c r="K9">
        <f>K11-G2</f>
        <v>78</v>
      </c>
      <c r="P9" t="s">
        <v>3309</v>
      </c>
      <c r="Q9">
        <f>COUNTA(X17:X500)</f>
        <v>15</v>
      </c>
      <c r="AC9" t="s">
        <v>629</v>
      </c>
      <c r="AR9" t="s">
        <v>37</v>
      </c>
      <c r="AV9" s="9" t="s">
        <v>3335</v>
      </c>
      <c r="BK9" s="9" t="s">
        <v>3358</v>
      </c>
      <c r="BX9" s="10" t="s">
        <v>3356</v>
      </c>
      <c r="BY9" s="10">
        <f>COUNTA(BX17:BX500)</f>
        <v>260</v>
      </c>
      <c r="CM9" s="10" t="s">
        <v>3354</v>
      </c>
      <c r="CN9" s="10">
        <f>SUM(CN7:CN8)</f>
        <v>296</v>
      </c>
      <c r="CO9" s="10">
        <f>SUM(CO7:CO8)</f>
        <v>296</v>
      </c>
      <c r="CT9" s="10" t="s">
        <v>3354</v>
      </c>
      <c r="CU9" s="10">
        <f t="shared" ref="CU9:DC9" si="6">SUM(CU7:CU8)</f>
        <v>296</v>
      </c>
      <c r="CV9" s="10">
        <f t="shared" si="6"/>
        <v>296</v>
      </c>
      <c r="CW9" s="10">
        <f t="shared" si="6"/>
        <v>296</v>
      </c>
      <c r="CX9" s="10">
        <f t="shared" si="6"/>
        <v>296</v>
      </c>
      <c r="CY9" s="10">
        <f t="shared" si="6"/>
        <v>296</v>
      </c>
      <c r="CZ9" s="10">
        <f t="shared" si="6"/>
        <v>296</v>
      </c>
      <c r="DA9" s="10">
        <f t="shared" si="6"/>
        <v>296</v>
      </c>
      <c r="DB9" s="10">
        <f t="shared" si="6"/>
        <v>296</v>
      </c>
      <c r="DC9" s="10">
        <f t="shared" si="6"/>
        <v>296</v>
      </c>
    </row>
    <row r="10" spans="1:116" x14ac:dyDescent="0.35">
      <c r="F10" t="s">
        <v>49</v>
      </c>
      <c r="G10">
        <f>COUNTIF(J17:J500, "GA")</f>
        <v>5</v>
      </c>
      <c r="H10" t="s">
        <v>62</v>
      </c>
      <c r="I10">
        <f>COUNTIF(J17:J500, "ND")</f>
        <v>1</v>
      </c>
      <c r="P10" s="9" t="s">
        <v>37</v>
      </c>
      <c r="Q10">
        <f>COUNTA(Y17:Y500)</f>
        <v>10</v>
      </c>
      <c r="AC10" t="s">
        <v>342</v>
      </c>
      <c r="AV10" s="9" t="s">
        <v>3336</v>
      </c>
      <c r="BX10" s="10" t="s">
        <v>3304</v>
      </c>
      <c r="BY10" s="10">
        <f>COUNTBLANK(BX17:BX312)</f>
        <v>36</v>
      </c>
    </row>
    <row r="11" spans="1:116" x14ac:dyDescent="0.35">
      <c r="F11" t="s">
        <v>2791</v>
      </c>
      <c r="G11">
        <f>COUNTIF(J17:J500, "IA")</f>
        <v>1</v>
      </c>
      <c r="H11" t="s">
        <v>2904</v>
      </c>
      <c r="I11">
        <f>COUNTIF(J17:J500, "NV")</f>
        <v>1</v>
      </c>
      <c r="J11" s="10" t="s">
        <v>3355</v>
      </c>
      <c r="K11" s="10">
        <f>COUNTA(J17:J500)</f>
        <v>296</v>
      </c>
      <c r="P11" s="9" t="s">
        <v>3341</v>
      </c>
      <c r="Q11">
        <f>COUNTA(Z17:Z500)</f>
        <v>23</v>
      </c>
      <c r="AC11" t="s">
        <v>3325</v>
      </c>
      <c r="AR11" s="10" t="s">
        <v>3356</v>
      </c>
      <c r="AS11" s="10">
        <f>COUNTA(AS17:AS500)</f>
        <v>295</v>
      </c>
      <c r="AV11" s="9" t="s">
        <v>3337</v>
      </c>
      <c r="BK11" s="10" t="s">
        <v>3356</v>
      </c>
      <c r="BL11" s="10">
        <f>COUNTA(BK17:BK500)</f>
        <v>290</v>
      </c>
      <c r="BM11" s="10"/>
      <c r="BX11" s="10" t="s">
        <v>3354</v>
      </c>
      <c r="BY11" s="10">
        <f>SUM(BY9:BY10)</f>
        <v>296</v>
      </c>
    </row>
    <row r="12" spans="1:116" x14ac:dyDescent="0.35">
      <c r="F12" t="s">
        <v>2085</v>
      </c>
      <c r="G12">
        <f>COUNTIF(J17:J500, "ID")</f>
        <v>1</v>
      </c>
      <c r="H12" t="s">
        <v>1984</v>
      </c>
      <c r="I12">
        <f>COUNTIF(J17:J500, "OH")</f>
        <v>3</v>
      </c>
      <c r="J12" s="10" t="s">
        <v>3304</v>
      </c>
      <c r="K12" s="10">
        <f>COUNTBLANK(J17:J312)</f>
        <v>0</v>
      </c>
      <c r="P12" s="10" t="s">
        <v>3356</v>
      </c>
      <c r="Q12" s="10">
        <f>COUNTA(P17:P17500)</f>
        <v>296</v>
      </c>
      <c r="AC12" t="s">
        <v>3357</v>
      </c>
      <c r="AR12" s="10" t="s">
        <v>3304</v>
      </c>
      <c r="AS12" s="10">
        <f>COUNTBLANK(AS17:AS312)</f>
        <v>1</v>
      </c>
      <c r="AV12" s="9" t="s">
        <v>3338</v>
      </c>
      <c r="BK12" s="10" t="s">
        <v>3304</v>
      </c>
      <c r="BL12" s="10">
        <f>COUNTBLANK(BK17:BK312)</f>
        <v>6</v>
      </c>
      <c r="BM12" s="10"/>
    </row>
    <row r="13" spans="1:116" x14ac:dyDescent="0.35">
      <c r="F13" t="s">
        <v>1851</v>
      </c>
      <c r="G13">
        <f>COUNTIF(J17:J500, "IL")</f>
        <v>3</v>
      </c>
      <c r="H13" t="s">
        <v>1705</v>
      </c>
      <c r="I13">
        <f>COUNTIF(J17:J500, "OK")</f>
        <v>2</v>
      </c>
      <c r="J13" s="10" t="s">
        <v>3354</v>
      </c>
      <c r="K13" s="10">
        <f>SUM(K11:K12)</f>
        <v>296</v>
      </c>
      <c r="P13" s="10" t="s">
        <v>3304</v>
      </c>
      <c r="Q13" s="10">
        <f>COUNTBLANK(P17:P312)</f>
        <v>0</v>
      </c>
      <c r="AC13" t="s">
        <v>37</v>
      </c>
      <c r="AR13" s="10" t="s">
        <v>3354</v>
      </c>
      <c r="AS13" s="10">
        <f>SUM(AS11:AS12)</f>
        <v>296</v>
      </c>
      <c r="AV13" s="9" t="s">
        <v>112</v>
      </c>
      <c r="BK13" s="10" t="s">
        <v>3354</v>
      </c>
      <c r="BL13" s="10">
        <f>SUM(BL11:BL12)</f>
        <v>296</v>
      </c>
      <c r="BM13" s="10"/>
    </row>
    <row r="14" spans="1:116" x14ac:dyDescent="0.35">
      <c r="J14" s="10"/>
      <c r="P14" s="10" t="s">
        <v>3354</v>
      </c>
      <c r="Q14" s="10">
        <f>SUM(Q12:Q13)</f>
        <v>296</v>
      </c>
      <c r="AC14" t="s">
        <v>3341</v>
      </c>
    </row>
    <row r="15" spans="1:116" x14ac:dyDescent="0.35">
      <c r="J15" s="1" t="s">
        <v>3350</v>
      </c>
      <c r="P15" s="1" t="s">
        <v>3342</v>
      </c>
      <c r="AC15" s="1" t="s">
        <v>3311</v>
      </c>
      <c r="AV15" s="1" t="s">
        <v>3326</v>
      </c>
      <c r="AW15" s="1"/>
      <c r="AX15" s="1"/>
      <c r="AY15" s="1"/>
      <c r="AZ15" s="1"/>
      <c r="BA15" s="1"/>
      <c r="BB15" s="1"/>
      <c r="BC15" s="1"/>
      <c r="BD15" s="1"/>
      <c r="BE15" s="1"/>
      <c r="BF15" s="1"/>
      <c r="BG15" s="1"/>
      <c r="BH15" s="1"/>
      <c r="BK15" s="1" t="s">
        <v>3327</v>
      </c>
      <c r="BL15" s="1"/>
      <c r="BM15" s="1"/>
      <c r="BN15" s="1"/>
      <c r="BO15" s="1"/>
      <c r="BP15" s="1"/>
      <c r="BQ15" s="1"/>
      <c r="BR15" s="1"/>
      <c r="BS15" s="1"/>
      <c r="BT15" s="1"/>
      <c r="BU15" s="1"/>
      <c r="BX15" s="1" t="s">
        <v>3328</v>
      </c>
      <c r="BY15" s="1"/>
      <c r="BZ15" s="1"/>
      <c r="CA15" s="1"/>
      <c r="CB15" s="1"/>
      <c r="CC15" s="1"/>
      <c r="CD15" s="1"/>
      <c r="CE15" s="1"/>
      <c r="CF15" s="1" t="s">
        <v>3349</v>
      </c>
      <c r="CK15" s="1" t="s">
        <v>3347</v>
      </c>
      <c r="CN15" s="1" t="s">
        <v>3348</v>
      </c>
      <c r="CR15" s="1" t="s">
        <v>3346</v>
      </c>
      <c r="CU15" s="1" t="s">
        <v>3344</v>
      </c>
      <c r="DJ15" s="1" t="s">
        <v>3345</v>
      </c>
    </row>
    <row r="16" spans="1:116" s="1" customFormat="1" x14ac:dyDescent="0.35">
      <c r="A16" s="1" t="s">
        <v>0</v>
      </c>
      <c r="B16" s="1" t="s">
        <v>1</v>
      </c>
      <c r="C16" s="1" t="s">
        <v>2</v>
      </c>
      <c r="D16" s="1" t="s">
        <v>3</v>
      </c>
      <c r="E16" s="1" t="s">
        <v>4</v>
      </c>
      <c r="F16" s="1" t="s">
        <v>5</v>
      </c>
      <c r="G16" s="1" t="s">
        <v>6</v>
      </c>
      <c r="H16" s="1" t="s">
        <v>7</v>
      </c>
      <c r="J16" s="1" t="s">
        <v>8</v>
      </c>
      <c r="K16" s="1" t="s">
        <v>9</v>
      </c>
      <c r="M16" s="1" t="s">
        <v>10</v>
      </c>
      <c r="N16" s="1" t="s">
        <v>9</v>
      </c>
      <c r="P16" s="1" t="s">
        <v>11</v>
      </c>
      <c r="Q16" s="1" t="s">
        <v>3295</v>
      </c>
      <c r="R16" s="1" t="s">
        <v>3296</v>
      </c>
      <c r="S16" s="1" t="s">
        <v>3297</v>
      </c>
      <c r="T16" s="1" t="s">
        <v>109</v>
      </c>
      <c r="U16" s="1" t="s">
        <v>3299</v>
      </c>
      <c r="V16" s="1" t="s">
        <v>63</v>
      </c>
      <c r="W16" s="1" t="s">
        <v>1936</v>
      </c>
      <c r="X16" s="1" t="s">
        <v>226</v>
      </c>
      <c r="Y16" s="1" t="s">
        <v>37</v>
      </c>
      <c r="Z16" s="1" t="s">
        <v>3341</v>
      </c>
      <c r="AA16" s="1" t="s">
        <v>9</v>
      </c>
      <c r="AC16" s="1" t="s">
        <v>12</v>
      </c>
      <c r="AD16" s="1" t="s">
        <v>3312</v>
      </c>
      <c r="AE16" s="1" t="s">
        <v>297</v>
      </c>
      <c r="AF16" s="1" t="s">
        <v>3313</v>
      </c>
      <c r="AG16" s="1" t="s">
        <v>96</v>
      </c>
      <c r="AH16" s="1" t="s">
        <v>187</v>
      </c>
      <c r="AI16" s="1" t="s">
        <v>3314</v>
      </c>
      <c r="AJ16" s="1" t="s">
        <v>3315</v>
      </c>
      <c r="AK16" s="1" t="s">
        <v>3316</v>
      </c>
      <c r="AL16" s="1" t="s">
        <v>3317</v>
      </c>
      <c r="AM16" s="1" t="s">
        <v>3318</v>
      </c>
      <c r="AN16" s="1" t="s">
        <v>3357</v>
      </c>
      <c r="AO16" s="1" t="s">
        <v>37</v>
      </c>
      <c r="AP16" s="1" t="s">
        <v>3341</v>
      </c>
      <c r="AQ16" s="1" t="s">
        <v>9</v>
      </c>
      <c r="AS16" s="1" t="s">
        <v>13</v>
      </c>
      <c r="AT16" s="1" t="s">
        <v>9</v>
      </c>
      <c r="AV16" s="1" t="s">
        <v>14</v>
      </c>
      <c r="AW16" s="1" t="s">
        <v>3316</v>
      </c>
      <c r="AX16" s="1" t="s">
        <v>3330</v>
      </c>
      <c r="AY16" s="1" t="s">
        <v>3331</v>
      </c>
      <c r="AZ16" s="1" t="s">
        <v>503</v>
      </c>
      <c r="BA16" s="1" t="s">
        <v>3332</v>
      </c>
      <c r="BB16" s="1" t="s">
        <v>3333</v>
      </c>
      <c r="BC16" s="1" t="s">
        <v>3334</v>
      </c>
      <c r="BD16" s="1" t="s">
        <v>3335</v>
      </c>
      <c r="BE16" s="1" t="s">
        <v>3336</v>
      </c>
      <c r="BF16" s="1" t="s">
        <v>3337</v>
      </c>
      <c r="BG16" s="1" t="s">
        <v>3338</v>
      </c>
      <c r="BH16" s="1" t="s">
        <v>112</v>
      </c>
      <c r="BI16" s="1" t="s">
        <v>15</v>
      </c>
      <c r="BK16" s="1" t="s">
        <v>3327</v>
      </c>
      <c r="BL16" s="1" t="s">
        <v>275</v>
      </c>
      <c r="BM16" s="1" t="s">
        <v>3359</v>
      </c>
      <c r="BN16" s="1" t="s">
        <v>288</v>
      </c>
      <c r="BO16" s="1" t="s">
        <v>857</v>
      </c>
      <c r="BP16" s="1" t="s">
        <v>1263</v>
      </c>
      <c r="BQ16" s="1" t="s">
        <v>748</v>
      </c>
      <c r="BR16" s="1" t="s">
        <v>3360</v>
      </c>
      <c r="BS16" s="1" t="s">
        <v>37</v>
      </c>
      <c r="BT16" s="1" t="s">
        <v>3358</v>
      </c>
      <c r="BU16" s="1" t="s">
        <v>3341</v>
      </c>
      <c r="BV16" s="1" t="s">
        <v>9</v>
      </c>
      <c r="BX16" s="1" t="s">
        <v>17</v>
      </c>
      <c r="BY16" s="1" t="s">
        <v>18</v>
      </c>
      <c r="BZ16" s="1" t="s">
        <v>19</v>
      </c>
      <c r="CA16" s="1" t="s">
        <v>20</v>
      </c>
      <c r="CB16" s="1" t="s">
        <v>3329</v>
      </c>
      <c r="CC16" s="1" t="s">
        <v>825</v>
      </c>
      <c r="CD16" s="1" t="s">
        <v>37</v>
      </c>
      <c r="CF16" s="1" t="s">
        <v>18</v>
      </c>
      <c r="CG16" s="1" t="s">
        <v>19</v>
      </c>
      <c r="CH16" s="1" t="s">
        <v>20</v>
      </c>
      <c r="CI16" s="1" t="s">
        <v>21</v>
      </c>
      <c r="CK16" s="1" t="s">
        <v>22</v>
      </c>
      <c r="CL16" s="1" t="s">
        <v>23</v>
      </c>
      <c r="CN16" s="1" t="s">
        <v>24</v>
      </c>
      <c r="CO16" s="1" t="s">
        <v>25</v>
      </c>
      <c r="CP16" s="1" t="s">
        <v>26</v>
      </c>
      <c r="CR16" s="1" t="s">
        <v>27</v>
      </c>
      <c r="CS16" s="1" t="s">
        <v>28</v>
      </c>
      <c r="CU16" s="1" t="s">
        <v>29</v>
      </c>
      <c r="CV16" s="1" t="s">
        <v>30</v>
      </c>
      <c r="CW16" s="1" t="s">
        <v>31</v>
      </c>
      <c r="CX16" s="1" t="s">
        <v>32</v>
      </c>
      <c r="CY16" s="1" t="s">
        <v>33</v>
      </c>
      <c r="CZ16" s="1" t="s">
        <v>34</v>
      </c>
      <c r="DA16" s="1" t="s">
        <v>35</v>
      </c>
      <c r="DB16" s="1" t="s">
        <v>36</v>
      </c>
      <c r="DC16" s="1" t="s">
        <v>37</v>
      </c>
      <c r="DD16" s="1" t="s">
        <v>9</v>
      </c>
      <c r="DF16" s="1" t="s">
        <v>38</v>
      </c>
      <c r="DG16" s="1" t="s">
        <v>39</v>
      </c>
      <c r="DH16" s="1" t="s">
        <v>40</v>
      </c>
      <c r="DJ16" s="1" t="s">
        <v>41</v>
      </c>
      <c r="DK16" s="1" t="s">
        <v>41</v>
      </c>
      <c r="DL16" s="1" t="s">
        <v>42</v>
      </c>
    </row>
    <row r="17" spans="1:116" s="3" customFormat="1" x14ac:dyDescent="0.35">
      <c r="A17" s="3" t="s">
        <v>817</v>
      </c>
      <c r="B17" s="3" t="s">
        <v>818</v>
      </c>
      <c r="C17" s="3" t="s">
        <v>819</v>
      </c>
      <c r="D17" s="3" t="s">
        <v>820</v>
      </c>
      <c r="E17" s="3" t="s">
        <v>821</v>
      </c>
      <c r="F17" s="3" t="s">
        <v>822</v>
      </c>
      <c r="G17" s="4">
        <v>44144.88082175926</v>
      </c>
      <c r="H17" s="3" t="s">
        <v>61</v>
      </c>
      <c r="J17" s="3" t="s">
        <v>83</v>
      </c>
      <c r="M17" s="3" t="s">
        <v>811</v>
      </c>
      <c r="P17" s="3" t="s">
        <v>50</v>
      </c>
      <c r="Q17" s="3" t="s">
        <v>3298</v>
      </c>
      <c r="AC17" s="3" t="s">
        <v>823</v>
      </c>
      <c r="AD17" s="3" t="s">
        <v>3298</v>
      </c>
      <c r="AE17" s="3" t="s">
        <v>3298</v>
      </c>
      <c r="AF17" s="3" t="s">
        <v>3298</v>
      </c>
      <c r="AP17" s="3" t="s">
        <v>3298</v>
      </c>
      <c r="AS17" s="3" t="s">
        <v>124</v>
      </c>
      <c r="AV17" s="3" t="s">
        <v>824</v>
      </c>
      <c r="BI17" s="3" t="s">
        <v>825</v>
      </c>
      <c r="BK17" s="3" t="s">
        <v>826</v>
      </c>
      <c r="BL17" s="3" t="s">
        <v>3298</v>
      </c>
      <c r="BN17" s="3" t="s">
        <v>3298</v>
      </c>
      <c r="BO17" s="3" t="s">
        <v>3298</v>
      </c>
      <c r="BX17" s="3" t="s">
        <v>391</v>
      </c>
      <c r="CF17" s="3">
        <v>30</v>
      </c>
      <c r="CI17" s="3">
        <v>100</v>
      </c>
      <c r="CK17" s="3" t="s">
        <v>48</v>
      </c>
      <c r="CL17" s="3">
        <v>4</v>
      </c>
      <c r="CN17" s="3" t="s">
        <v>72</v>
      </c>
      <c r="CO17" s="3" t="s">
        <v>72</v>
      </c>
      <c r="CR17" s="3" t="s">
        <v>146</v>
      </c>
      <c r="CU17" s="3" t="s">
        <v>75</v>
      </c>
      <c r="CV17" s="3" t="s">
        <v>75</v>
      </c>
      <c r="CW17" s="3" t="s">
        <v>75</v>
      </c>
      <c r="CX17" s="3" t="s">
        <v>75</v>
      </c>
      <c r="CY17" s="3" t="s">
        <v>75</v>
      </c>
      <c r="CZ17" s="3" t="s">
        <v>75</v>
      </c>
      <c r="DA17" s="3" t="s">
        <v>75</v>
      </c>
      <c r="DB17" s="3" t="s">
        <v>75</v>
      </c>
      <c r="DJ17" s="3" t="s">
        <v>219</v>
      </c>
      <c r="DK17" s="3" t="s">
        <v>234</v>
      </c>
      <c r="DL17" s="3" t="s">
        <v>48</v>
      </c>
    </row>
    <row r="18" spans="1:116" s="3" customFormat="1" x14ac:dyDescent="0.35">
      <c r="A18" s="3" t="s">
        <v>2833</v>
      </c>
      <c r="B18" s="3" t="s">
        <v>828</v>
      </c>
      <c r="C18" s="3" t="s">
        <v>2834</v>
      </c>
      <c r="D18" s="3" t="s">
        <v>2835</v>
      </c>
      <c r="E18" s="3">
        <v>7709829626</v>
      </c>
      <c r="F18" s="3" t="s">
        <v>2836</v>
      </c>
      <c r="G18" s="4">
        <v>44137.568182870367</v>
      </c>
      <c r="H18" s="3" t="s">
        <v>48</v>
      </c>
      <c r="J18" s="3" t="s">
        <v>49</v>
      </c>
      <c r="P18" s="3" t="s">
        <v>50</v>
      </c>
      <c r="Q18" s="3" t="s">
        <v>3298</v>
      </c>
      <c r="AC18" s="3" t="s">
        <v>96</v>
      </c>
      <c r="AG18" s="3" t="s">
        <v>3298</v>
      </c>
      <c r="AS18" s="3" t="s">
        <v>52</v>
      </c>
      <c r="AV18" s="3" t="s">
        <v>463</v>
      </c>
      <c r="BK18" s="3" t="s">
        <v>331</v>
      </c>
      <c r="BL18" s="3" t="s">
        <v>3298</v>
      </c>
      <c r="BM18" s="3" t="s">
        <v>3298</v>
      </c>
      <c r="BX18" s="3" t="s">
        <v>20</v>
      </c>
      <c r="CH18" s="5">
        <v>3000</v>
      </c>
      <c r="CK18" s="3" t="s">
        <v>61</v>
      </c>
      <c r="CN18" s="3" t="s">
        <v>72</v>
      </c>
      <c r="CR18" s="3" t="s">
        <v>146</v>
      </c>
      <c r="CU18" s="3" t="s">
        <v>100</v>
      </c>
      <c r="CV18" s="3" t="s">
        <v>100</v>
      </c>
      <c r="CW18" s="3" t="s">
        <v>100</v>
      </c>
      <c r="CX18" s="3" t="s">
        <v>76</v>
      </c>
      <c r="CY18" s="3" t="s">
        <v>76</v>
      </c>
      <c r="CZ18" s="3" t="s">
        <v>101</v>
      </c>
      <c r="DA18" s="3" t="s">
        <v>101</v>
      </c>
      <c r="DB18" s="3" t="s">
        <v>76</v>
      </c>
      <c r="DG18" s="3" t="s">
        <v>2837</v>
      </c>
    </row>
    <row r="19" spans="1:116" s="3" customFormat="1" x14ac:dyDescent="0.35">
      <c r="A19" s="3" t="s">
        <v>1514</v>
      </c>
      <c r="B19" s="3" t="s">
        <v>1515</v>
      </c>
      <c r="C19" s="3" t="s">
        <v>1516</v>
      </c>
      <c r="D19" s="3" t="s">
        <v>1517</v>
      </c>
      <c r="F19" s="3" t="s">
        <v>1518</v>
      </c>
      <c r="G19" s="4">
        <v>44144.49895833333</v>
      </c>
      <c r="H19" s="3" t="s">
        <v>61</v>
      </c>
      <c r="J19" s="3" t="s">
        <v>83</v>
      </c>
      <c r="M19" s="3" t="s">
        <v>1519</v>
      </c>
      <c r="P19" s="3" t="s">
        <v>1270</v>
      </c>
      <c r="Q19" s="3" t="s">
        <v>3298</v>
      </c>
      <c r="R19" s="3" t="s">
        <v>3298</v>
      </c>
      <c r="Z19" s="3" t="s">
        <v>3298</v>
      </c>
      <c r="AC19" s="3" t="s">
        <v>187</v>
      </c>
      <c r="AH19" s="3" t="s">
        <v>3298</v>
      </c>
      <c r="AS19" s="3" t="s">
        <v>111</v>
      </c>
      <c r="AV19" s="3" t="s">
        <v>1520</v>
      </c>
      <c r="BI19" s="3" t="s">
        <v>705</v>
      </c>
      <c r="BK19" s="3" t="s">
        <v>804</v>
      </c>
      <c r="BL19" s="3" t="s">
        <v>3298</v>
      </c>
      <c r="BM19" s="3" t="s">
        <v>3298</v>
      </c>
      <c r="BQ19" s="3" t="s">
        <v>3298</v>
      </c>
      <c r="BX19" s="3" t="s">
        <v>215</v>
      </c>
      <c r="CF19" s="7">
        <v>43992</v>
      </c>
      <c r="CG19" s="3">
        <v>105</v>
      </c>
      <c r="CH19" s="3">
        <v>105</v>
      </c>
      <c r="CI19" s="3" t="s">
        <v>1521</v>
      </c>
      <c r="CK19" s="3" t="s">
        <v>61</v>
      </c>
      <c r="CN19" s="3" t="s">
        <v>193</v>
      </c>
      <c r="CP19" s="3" t="s">
        <v>1522</v>
      </c>
      <c r="CR19" s="3" t="s">
        <v>195</v>
      </c>
      <c r="CU19" s="3" t="s">
        <v>76</v>
      </c>
      <c r="CV19" s="3" t="s">
        <v>75</v>
      </c>
      <c r="CW19" s="3" t="s">
        <v>75</v>
      </c>
      <c r="CX19" s="3" t="s">
        <v>75</v>
      </c>
      <c r="CY19" s="3" t="s">
        <v>100</v>
      </c>
      <c r="CZ19" s="3" t="s">
        <v>75</v>
      </c>
      <c r="DA19" s="3" t="s">
        <v>75</v>
      </c>
      <c r="DB19" s="3" t="s">
        <v>75</v>
      </c>
      <c r="DF19" s="3" t="s">
        <v>1523</v>
      </c>
      <c r="DG19" s="3" t="s">
        <v>1524</v>
      </c>
      <c r="DJ19" s="3" t="s">
        <v>621</v>
      </c>
      <c r="DK19" s="3" t="s">
        <v>165</v>
      </c>
      <c r="DL19" s="3" t="s">
        <v>48</v>
      </c>
    </row>
    <row r="20" spans="1:116" s="3" customFormat="1" x14ac:dyDescent="0.35">
      <c r="A20" s="3" t="s">
        <v>1068</v>
      </c>
      <c r="B20" s="3" t="s">
        <v>1069</v>
      </c>
      <c r="C20" s="3" t="s">
        <v>1070</v>
      </c>
      <c r="D20" s="3" t="s">
        <v>284</v>
      </c>
      <c r="E20" s="3">
        <v>3202444730</v>
      </c>
      <c r="F20" s="3" t="s">
        <v>1071</v>
      </c>
      <c r="G20" s="4">
        <v>44144.567766203705</v>
      </c>
      <c r="H20" s="3" t="s">
        <v>61</v>
      </c>
      <c r="J20" s="3" t="s">
        <v>83</v>
      </c>
      <c r="M20" s="3" t="s">
        <v>1064</v>
      </c>
      <c r="P20" s="3" t="s">
        <v>85</v>
      </c>
      <c r="R20" s="3" t="s">
        <v>3298</v>
      </c>
      <c r="AC20" s="3" t="s">
        <v>1072</v>
      </c>
      <c r="AI20" s="3" t="s">
        <v>3298</v>
      </c>
      <c r="AS20" s="3" t="s">
        <v>124</v>
      </c>
      <c r="AV20" s="3" t="s">
        <v>368</v>
      </c>
      <c r="BK20" s="3" t="s">
        <v>67</v>
      </c>
      <c r="BP20" s="3" t="s">
        <v>3298</v>
      </c>
      <c r="BQ20" s="3" t="s">
        <v>3298</v>
      </c>
      <c r="BX20" s="3" t="s">
        <v>713</v>
      </c>
      <c r="CF20" s="3">
        <v>20</v>
      </c>
      <c r="CG20" s="3" t="s">
        <v>1073</v>
      </c>
      <c r="CI20" s="3" t="s">
        <v>1074</v>
      </c>
      <c r="CK20" s="3" t="s">
        <v>61</v>
      </c>
      <c r="CN20" s="3" t="s">
        <v>99</v>
      </c>
      <c r="CP20" s="3" t="s">
        <v>1075</v>
      </c>
      <c r="CR20" s="3" t="s">
        <v>195</v>
      </c>
      <c r="CU20" s="3" t="s">
        <v>76</v>
      </c>
      <c r="CV20" s="3" t="s">
        <v>100</v>
      </c>
      <c r="CW20" s="3" t="s">
        <v>75</v>
      </c>
      <c r="CX20" s="3" t="s">
        <v>75</v>
      </c>
      <c r="CY20" s="3" t="s">
        <v>75</v>
      </c>
      <c r="CZ20" s="3" t="s">
        <v>75</v>
      </c>
      <c r="DA20" s="3" t="s">
        <v>100</v>
      </c>
      <c r="DB20" s="3" t="s">
        <v>75</v>
      </c>
      <c r="DF20" s="3" t="s">
        <v>1076</v>
      </c>
      <c r="DG20" s="3" t="s">
        <v>1077</v>
      </c>
    </row>
    <row r="21" spans="1:116" s="3" customFormat="1" x14ac:dyDescent="0.35">
      <c r="A21" s="3" t="s">
        <v>2333</v>
      </c>
      <c r="B21" s="3" t="s">
        <v>2334</v>
      </c>
      <c r="C21" s="3" t="s">
        <v>2335</v>
      </c>
      <c r="D21" s="3" t="s">
        <v>429</v>
      </c>
      <c r="E21" s="3">
        <v>6122800856</v>
      </c>
      <c r="F21" s="3" t="s">
        <v>2336</v>
      </c>
      <c r="G21" s="4">
        <v>44138.377766203703</v>
      </c>
      <c r="H21" s="3" t="s">
        <v>61</v>
      </c>
      <c r="J21" s="3" t="s">
        <v>83</v>
      </c>
      <c r="M21" s="3" t="s">
        <v>780</v>
      </c>
      <c r="P21" s="3" t="s">
        <v>85</v>
      </c>
      <c r="R21" s="3" t="s">
        <v>3298</v>
      </c>
      <c r="AC21" s="3" t="s">
        <v>2337</v>
      </c>
      <c r="AH21" s="3" t="s">
        <v>3298</v>
      </c>
      <c r="AJ21" s="3" t="s">
        <v>3298</v>
      </c>
      <c r="AK21" s="3" t="s">
        <v>3298</v>
      </c>
      <c r="AP21" s="3" t="s">
        <v>3298</v>
      </c>
      <c r="AS21" s="3" t="s">
        <v>111</v>
      </c>
      <c r="AV21" s="3" t="s">
        <v>142</v>
      </c>
      <c r="BK21" s="3" t="s">
        <v>310</v>
      </c>
      <c r="BL21" s="3" t="s">
        <v>3298</v>
      </c>
      <c r="BO21" s="3" t="s">
        <v>3298</v>
      </c>
      <c r="BP21" s="3" t="s">
        <v>3298</v>
      </c>
      <c r="BX21" s="3" t="s">
        <v>215</v>
      </c>
      <c r="CF21" s="3">
        <v>20</v>
      </c>
      <c r="CG21" s="3">
        <v>200</v>
      </c>
      <c r="CH21" s="3">
        <v>400</v>
      </c>
      <c r="CI21" s="3" t="s">
        <v>2338</v>
      </c>
      <c r="CK21" s="3" t="s">
        <v>61</v>
      </c>
      <c r="CN21" s="3" t="s">
        <v>72</v>
      </c>
      <c r="CP21" s="3" t="s">
        <v>2339</v>
      </c>
      <c r="CR21" s="3" t="s">
        <v>195</v>
      </c>
      <c r="CU21" s="3" t="s">
        <v>100</v>
      </c>
      <c r="CV21" s="3" t="s">
        <v>75</v>
      </c>
      <c r="CW21" s="3" t="s">
        <v>75</v>
      </c>
      <c r="CX21" s="3" t="s">
        <v>75</v>
      </c>
      <c r="CY21" s="3" t="s">
        <v>75</v>
      </c>
      <c r="CZ21" s="3" t="s">
        <v>100</v>
      </c>
      <c r="DA21" s="3" t="s">
        <v>100</v>
      </c>
      <c r="DB21" s="3" t="s">
        <v>75</v>
      </c>
      <c r="DF21" s="3" t="s">
        <v>2340</v>
      </c>
      <c r="DG21" s="3" t="s">
        <v>2341</v>
      </c>
      <c r="DL21" s="3" t="s">
        <v>48</v>
      </c>
    </row>
    <row r="22" spans="1:116" s="3" customFormat="1" x14ac:dyDescent="0.35">
      <c r="A22" s="3" t="s">
        <v>510</v>
      </c>
      <c r="B22" s="3" t="s">
        <v>511</v>
      </c>
      <c r="C22" s="3" t="s">
        <v>512</v>
      </c>
      <c r="D22" s="3" t="s">
        <v>223</v>
      </c>
      <c r="E22" s="3">
        <v>7634139037</v>
      </c>
      <c r="F22" s="3" t="s">
        <v>513</v>
      </c>
      <c r="G22" s="4">
        <v>44146.540833333333</v>
      </c>
      <c r="H22" s="3" t="s">
        <v>61</v>
      </c>
      <c r="J22" s="3" t="s">
        <v>83</v>
      </c>
      <c r="M22" s="3" t="s">
        <v>514</v>
      </c>
      <c r="P22" s="3" t="s">
        <v>515</v>
      </c>
      <c r="Q22" s="3" t="s">
        <v>3298</v>
      </c>
      <c r="S22" s="3" t="s">
        <v>3298</v>
      </c>
      <c r="Z22" s="3" t="s">
        <v>3298</v>
      </c>
      <c r="AC22" s="3" t="s">
        <v>516</v>
      </c>
      <c r="AF22" s="3" t="s">
        <v>3298</v>
      </c>
      <c r="AJ22" s="3" t="s">
        <v>3298</v>
      </c>
      <c r="AP22" s="3" t="s">
        <v>3298</v>
      </c>
      <c r="AS22" s="3" t="s">
        <v>87</v>
      </c>
      <c r="AV22" s="3" t="s">
        <v>517</v>
      </c>
      <c r="BK22" s="3" t="s">
        <v>288</v>
      </c>
      <c r="BN22" s="3" t="s">
        <v>3298</v>
      </c>
      <c r="CR22" s="3" t="s">
        <v>73</v>
      </c>
      <c r="CS22" s="3" t="s">
        <v>518</v>
      </c>
      <c r="DF22" s="3" t="s">
        <v>519</v>
      </c>
      <c r="DG22" s="3" t="s">
        <v>520</v>
      </c>
      <c r="DL22" s="3" t="s">
        <v>61</v>
      </c>
    </row>
    <row r="23" spans="1:116" s="3" customFormat="1" x14ac:dyDescent="0.35">
      <c r="A23" s="3" t="s">
        <v>2253</v>
      </c>
      <c r="B23" s="3" t="s">
        <v>2254</v>
      </c>
      <c r="C23" s="3" t="s">
        <v>2255</v>
      </c>
      <c r="D23" s="3" t="s">
        <v>120</v>
      </c>
      <c r="E23" s="3" t="s">
        <v>2256</v>
      </c>
      <c r="F23" s="3" t="s">
        <v>2257</v>
      </c>
      <c r="G23" s="4">
        <v>44138.452731481484</v>
      </c>
      <c r="H23" s="3" t="s">
        <v>61</v>
      </c>
      <c r="J23" s="3" t="s">
        <v>83</v>
      </c>
      <c r="M23" s="3" t="s">
        <v>389</v>
      </c>
      <c r="P23" s="3" t="s">
        <v>85</v>
      </c>
      <c r="R23" s="3" t="s">
        <v>3298</v>
      </c>
      <c r="AC23" s="3" t="s">
        <v>187</v>
      </c>
      <c r="AH23" s="3" t="s">
        <v>3298</v>
      </c>
      <c r="AS23" s="3" t="s">
        <v>111</v>
      </c>
      <c r="AV23" s="3" t="s">
        <v>142</v>
      </c>
      <c r="BK23" s="3" t="s">
        <v>762</v>
      </c>
      <c r="BN23" s="3" t="s">
        <v>3298</v>
      </c>
      <c r="BQ23" s="3" t="s">
        <v>3298</v>
      </c>
      <c r="BX23" s="3" t="s">
        <v>215</v>
      </c>
      <c r="CF23" s="3">
        <v>3</v>
      </c>
      <c r="CG23" s="3">
        <v>30</v>
      </c>
      <c r="CH23" s="3">
        <v>323</v>
      </c>
      <c r="CI23" s="3" t="s">
        <v>2258</v>
      </c>
      <c r="CK23" s="3" t="s">
        <v>61</v>
      </c>
      <c r="CN23" s="3" t="s">
        <v>72</v>
      </c>
      <c r="CP23" s="3" t="s">
        <v>2259</v>
      </c>
      <c r="CR23" s="3" t="s">
        <v>195</v>
      </c>
      <c r="CS23" s="3" t="s">
        <v>2260</v>
      </c>
      <c r="CU23" s="3" t="s">
        <v>75</v>
      </c>
      <c r="CV23" s="3" t="s">
        <v>75</v>
      </c>
      <c r="CW23" s="3" t="s">
        <v>75</v>
      </c>
      <c r="CX23" s="3" t="s">
        <v>75</v>
      </c>
      <c r="CY23" s="3" t="s">
        <v>75</v>
      </c>
      <c r="CZ23" s="3" t="s">
        <v>75</v>
      </c>
      <c r="DA23" s="3" t="s">
        <v>75</v>
      </c>
      <c r="DB23" s="3" t="s">
        <v>75</v>
      </c>
      <c r="DF23" s="3" t="s">
        <v>2261</v>
      </c>
      <c r="DG23" s="3" t="s">
        <v>2262</v>
      </c>
      <c r="DH23" s="3" t="s">
        <v>2263</v>
      </c>
      <c r="DJ23" s="3" t="s">
        <v>621</v>
      </c>
      <c r="DK23" s="3" t="s">
        <v>134</v>
      </c>
      <c r="DL23" s="3" t="s">
        <v>48</v>
      </c>
    </row>
    <row r="24" spans="1:116" s="3" customFormat="1" x14ac:dyDescent="0.35">
      <c r="A24" s="3" t="s">
        <v>3174</v>
      </c>
      <c r="B24" s="3" t="s">
        <v>688</v>
      </c>
      <c r="C24" s="3" t="s">
        <v>3175</v>
      </c>
      <c r="E24" s="3">
        <v>2189277100</v>
      </c>
      <c r="F24" s="3" t="s">
        <v>3176</v>
      </c>
      <c r="G24" s="4">
        <v>44137.476493055554</v>
      </c>
      <c r="H24" s="3" t="s">
        <v>61</v>
      </c>
      <c r="J24" s="3" t="s">
        <v>83</v>
      </c>
      <c r="M24" s="3" t="s">
        <v>3177</v>
      </c>
      <c r="P24" s="3" t="s">
        <v>85</v>
      </c>
      <c r="R24" s="3" t="s">
        <v>3298</v>
      </c>
      <c r="AC24" s="3" t="s">
        <v>1510</v>
      </c>
      <c r="AD24" s="3" t="s">
        <v>3298</v>
      </c>
      <c r="AG24" s="3" t="s">
        <v>3298</v>
      </c>
      <c r="AH24" s="3" t="s">
        <v>3298</v>
      </c>
      <c r="AI24" s="3" t="s">
        <v>3298</v>
      </c>
      <c r="AJ24" s="3" t="s">
        <v>3298</v>
      </c>
      <c r="AK24" s="3" t="s">
        <v>3298</v>
      </c>
      <c r="AP24" s="3" t="s">
        <v>3298</v>
      </c>
      <c r="AS24" s="3" t="s">
        <v>124</v>
      </c>
      <c r="AV24" s="3" t="s">
        <v>1016</v>
      </c>
      <c r="BK24" s="3" t="s">
        <v>712</v>
      </c>
      <c r="BL24" s="3" t="s">
        <v>3298</v>
      </c>
      <c r="BP24" s="3" t="s">
        <v>3298</v>
      </c>
      <c r="BQ24" s="3" t="s">
        <v>3298</v>
      </c>
      <c r="BR24" s="3" t="s">
        <v>3298</v>
      </c>
      <c r="BX24" s="3" t="s">
        <v>55</v>
      </c>
      <c r="CF24" s="3" t="s">
        <v>419</v>
      </c>
      <c r="CG24" s="3" t="s">
        <v>3178</v>
      </c>
      <c r="CH24" s="3" t="s">
        <v>3179</v>
      </c>
      <c r="CI24" s="3" t="s">
        <v>3180</v>
      </c>
      <c r="CK24" s="3" t="s">
        <v>61</v>
      </c>
      <c r="CN24" s="3" t="s">
        <v>72</v>
      </c>
      <c r="CP24" s="3" t="s">
        <v>3181</v>
      </c>
      <c r="CR24" s="3" t="s">
        <v>146</v>
      </c>
      <c r="CS24" s="3" t="s">
        <v>3182</v>
      </c>
      <c r="CU24" s="3" t="s">
        <v>76</v>
      </c>
      <c r="CV24" s="3" t="s">
        <v>75</v>
      </c>
      <c r="CW24" s="3" t="s">
        <v>75</v>
      </c>
      <c r="CX24" s="3" t="s">
        <v>76</v>
      </c>
      <c r="CY24" s="3" t="s">
        <v>76</v>
      </c>
      <c r="CZ24" s="3" t="s">
        <v>76</v>
      </c>
      <c r="DA24" s="3" t="s">
        <v>75</v>
      </c>
      <c r="DB24" s="3" t="s">
        <v>75</v>
      </c>
      <c r="DF24" s="3" t="s">
        <v>3183</v>
      </c>
      <c r="DG24" s="3" t="s">
        <v>3184</v>
      </c>
      <c r="DL24" s="3" t="s">
        <v>61</v>
      </c>
    </row>
    <row r="25" spans="1:116" s="3" customFormat="1" x14ac:dyDescent="0.35">
      <c r="A25" s="3" t="s">
        <v>2575</v>
      </c>
      <c r="B25" s="3" t="s">
        <v>499</v>
      </c>
      <c r="C25" s="3" t="s">
        <v>2576</v>
      </c>
      <c r="D25" s="3" t="s">
        <v>284</v>
      </c>
      <c r="E25" s="3" t="s">
        <v>2577</v>
      </c>
      <c r="F25" s="3" t="s">
        <v>2578</v>
      </c>
      <c r="G25" s="4">
        <v>44137.634155092594</v>
      </c>
      <c r="H25" s="3" t="s">
        <v>48</v>
      </c>
      <c r="J25" s="3" t="s">
        <v>240</v>
      </c>
      <c r="P25" s="3" t="s">
        <v>85</v>
      </c>
      <c r="R25" s="3" t="s">
        <v>3298</v>
      </c>
      <c r="AC25" s="3" t="s">
        <v>2579</v>
      </c>
      <c r="AE25" s="3" t="s">
        <v>3298</v>
      </c>
      <c r="AG25" s="3" t="s">
        <v>3298</v>
      </c>
      <c r="AK25" s="3" t="s">
        <v>3298</v>
      </c>
      <c r="AL25" s="3" t="s">
        <v>3298</v>
      </c>
      <c r="AM25" s="3" t="s">
        <v>3298</v>
      </c>
      <c r="AO25" s="3" t="s">
        <v>3298</v>
      </c>
      <c r="AP25" s="3" t="s">
        <v>3298</v>
      </c>
      <c r="AQ25" s="3" t="s">
        <v>2580</v>
      </c>
      <c r="AS25" s="3" t="s">
        <v>124</v>
      </c>
      <c r="AV25" s="3" t="s">
        <v>2581</v>
      </c>
      <c r="BI25" s="3" t="s">
        <v>417</v>
      </c>
      <c r="BK25" s="3" t="s">
        <v>2195</v>
      </c>
      <c r="BL25" s="3" t="s">
        <v>3298</v>
      </c>
      <c r="BM25" s="3" t="s">
        <v>3298</v>
      </c>
      <c r="BO25" s="3" t="s">
        <v>3298</v>
      </c>
      <c r="BP25" s="3" t="s">
        <v>3298</v>
      </c>
      <c r="BQ25" s="3" t="s">
        <v>3298</v>
      </c>
      <c r="BR25" s="3" t="s">
        <v>3298</v>
      </c>
      <c r="BX25" s="3" t="s">
        <v>19</v>
      </c>
      <c r="CG25" s="3">
        <v>5</v>
      </c>
      <c r="CI25" s="3" t="s">
        <v>2582</v>
      </c>
      <c r="CK25" s="3" t="s">
        <v>61</v>
      </c>
      <c r="CN25" s="3" t="s">
        <v>72</v>
      </c>
      <c r="CR25" s="3" t="s">
        <v>146</v>
      </c>
      <c r="CU25" s="3" t="s">
        <v>100</v>
      </c>
      <c r="CV25" s="3" t="s">
        <v>100</v>
      </c>
      <c r="CW25" s="3" t="s">
        <v>100</v>
      </c>
      <c r="CX25" s="3" t="s">
        <v>75</v>
      </c>
      <c r="CY25" s="3" t="s">
        <v>101</v>
      </c>
      <c r="CZ25" s="3" t="s">
        <v>75</v>
      </c>
      <c r="DA25" s="3" t="s">
        <v>100</v>
      </c>
      <c r="DB25" s="3" t="s">
        <v>75</v>
      </c>
      <c r="DF25" s="3" t="s">
        <v>2583</v>
      </c>
      <c r="DG25" s="3" t="s">
        <v>2584</v>
      </c>
      <c r="DH25" s="3" t="s">
        <v>369</v>
      </c>
      <c r="DK25" s="3" t="s">
        <v>234</v>
      </c>
    </row>
    <row r="26" spans="1:116" s="3" customFormat="1" x14ac:dyDescent="0.35">
      <c r="A26" s="3" t="s">
        <v>2776</v>
      </c>
      <c r="B26" s="3" t="s">
        <v>2777</v>
      </c>
      <c r="C26" s="3" t="s">
        <v>2778</v>
      </c>
      <c r="D26" s="3" t="s">
        <v>2779</v>
      </c>
      <c r="E26" s="3">
        <v>6123413358</v>
      </c>
      <c r="F26" s="3" t="s">
        <v>2780</v>
      </c>
      <c r="G26" s="4">
        <v>44137.573252314818</v>
      </c>
      <c r="H26" s="3" t="s">
        <v>48</v>
      </c>
      <c r="J26" s="3" t="s">
        <v>83</v>
      </c>
      <c r="M26" s="3" t="s">
        <v>389</v>
      </c>
      <c r="P26" s="3" t="s">
        <v>50</v>
      </c>
      <c r="Q26" s="3" t="s">
        <v>3298</v>
      </c>
      <c r="AC26" s="3" t="s">
        <v>2630</v>
      </c>
      <c r="AG26" s="3" t="s">
        <v>3298</v>
      </c>
      <c r="AI26" s="3" t="s">
        <v>3298</v>
      </c>
      <c r="AK26" s="3" t="s">
        <v>3298</v>
      </c>
      <c r="AL26" s="3" t="s">
        <v>3298</v>
      </c>
      <c r="AM26" s="3" t="s">
        <v>3298</v>
      </c>
      <c r="AS26" s="3" t="s">
        <v>273</v>
      </c>
      <c r="AV26" s="3" t="s">
        <v>1016</v>
      </c>
      <c r="BI26" s="3" t="s">
        <v>2137</v>
      </c>
      <c r="BK26" s="3" t="s">
        <v>345</v>
      </c>
      <c r="BL26" s="3" t="s">
        <v>3298</v>
      </c>
      <c r="BO26" s="3" t="s">
        <v>3298</v>
      </c>
      <c r="BP26" s="3" t="s">
        <v>3298</v>
      </c>
      <c r="BQ26" s="3" t="s">
        <v>3298</v>
      </c>
      <c r="BX26" s="3" t="s">
        <v>504</v>
      </c>
      <c r="CK26" s="3" t="s">
        <v>48</v>
      </c>
      <c r="CL26" s="3" t="s">
        <v>2781</v>
      </c>
      <c r="CN26" s="3" t="s">
        <v>72</v>
      </c>
      <c r="CO26" s="3" t="s">
        <v>176</v>
      </c>
      <c r="CP26" s="3" t="s">
        <v>2782</v>
      </c>
      <c r="CR26" s="3" t="s">
        <v>146</v>
      </c>
      <c r="CS26" s="3" t="s">
        <v>2783</v>
      </c>
      <c r="CU26" s="3" t="s">
        <v>100</v>
      </c>
      <c r="CV26" s="3" t="s">
        <v>100</v>
      </c>
      <c r="CW26" s="3" t="s">
        <v>100</v>
      </c>
      <c r="CX26" s="3" t="s">
        <v>100</v>
      </c>
      <c r="CY26" s="3" t="s">
        <v>75</v>
      </c>
      <c r="CZ26" s="3" t="s">
        <v>100</v>
      </c>
      <c r="DA26" s="3" t="s">
        <v>100</v>
      </c>
      <c r="DB26" s="3" t="s">
        <v>100</v>
      </c>
      <c r="DC26" s="3" t="s">
        <v>101</v>
      </c>
      <c r="DF26" s="3" t="s">
        <v>2784</v>
      </c>
      <c r="DG26" s="3" t="s">
        <v>2785</v>
      </c>
      <c r="DK26" s="3" t="s">
        <v>102</v>
      </c>
    </row>
    <row r="27" spans="1:116" s="3" customFormat="1" x14ac:dyDescent="0.35">
      <c r="A27" s="3" t="s">
        <v>1143</v>
      </c>
      <c r="B27" s="3" t="s">
        <v>1144</v>
      </c>
      <c r="C27" s="3" t="s">
        <v>1145</v>
      </c>
      <c r="D27" s="3" t="s">
        <v>1146</v>
      </c>
      <c r="E27" s="3" t="s">
        <v>1147</v>
      </c>
      <c r="F27" s="3" t="s">
        <v>1148</v>
      </c>
      <c r="G27" s="4">
        <v>44144.553599537037</v>
      </c>
      <c r="H27" s="3" t="s">
        <v>61</v>
      </c>
      <c r="J27" s="3" t="s">
        <v>83</v>
      </c>
      <c r="M27" s="3" t="s">
        <v>514</v>
      </c>
      <c r="P27" s="3" t="s">
        <v>109</v>
      </c>
      <c r="T27" s="3" t="s">
        <v>3298</v>
      </c>
      <c r="AC27" s="3" t="s">
        <v>1149</v>
      </c>
      <c r="AD27" s="3" t="s">
        <v>3298</v>
      </c>
      <c r="AE27" s="3" t="s">
        <v>3298</v>
      </c>
      <c r="AF27" s="3" t="s">
        <v>3298</v>
      </c>
      <c r="AJ27" s="3" t="s">
        <v>3298</v>
      </c>
      <c r="AK27" s="3" t="s">
        <v>3298</v>
      </c>
      <c r="AL27" s="3" t="s">
        <v>3298</v>
      </c>
      <c r="AM27" s="3" t="s">
        <v>3298</v>
      </c>
      <c r="AS27" s="3" t="s">
        <v>52</v>
      </c>
      <c r="AV27" s="3" t="s">
        <v>155</v>
      </c>
      <c r="BK27" s="3" t="s">
        <v>380</v>
      </c>
      <c r="BL27" s="3" t="s">
        <v>3298</v>
      </c>
      <c r="BM27" s="3" t="s">
        <v>3298</v>
      </c>
      <c r="BN27" s="3" t="s">
        <v>3298</v>
      </c>
      <c r="BO27" s="3" t="s">
        <v>3298</v>
      </c>
      <c r="BP27" s="3" t="s">
        <v>3298</v>
      </c>
      <c r="BR27" s="3" t="s">
        <v>3298</v>
      </c>
      <c r="BX27" s="3" t="s">
        <v>713</v>
      </c>
      <c r="CF27" s="3">
        <v>250</v>
      </c>
      <c r="CG27" s="3">
        <v>250</v>
      </c>
      <c r="CI27" s="3" t="s">
        <v>1150</v>
      </c>
      <c r="CK27" s="3" t="s">
        <v>61</v>
      </c>
      <c r="CN27" s="3" t="s">
        <v>193</v>
      </c>
      <c r="CR27" s="3" t="s">
        <v>146</v>
      </c>
      <c r="CS27" s="3" t="s">
        <v>1151</v>
      </c>
      <c r="CU27" s="3" t="s">
        <v>75</v>
      </c>
      <c r="CV27" s="3" t="s">
        <v>75</v>
      </c>
      <c r="CW27" s="3" t="s">
        <v>75</v>
      </c>
      <c r="CX27" s="3" t="s">
        <v>75</v>
      </c>
      <c r="CY27" s="3" t="s">
        <v>75</v>
      </c>
      <c r="CZ27" s="3" t="s">
        <v>101</v>
      </c>
      <c r="DA27" s="3" t="s">
        <v>101</v>
      </c>
      <c r="DB27" s="3" t="s">
        <v>100</v>
      </c>
      <c r="DC27" s="3" t="s">
        <v>101</v>
      </c>
      <c r="DF27" s="3" t="s">
        <v>1152</v>
      </c>
      <c r="DG27" s="3" t="s">
        <v>1153</v>
      </c>
      <c r="DJ27" s="3" t="s">
        <v>164</v>
      </c>
      <c r="DK27" s="3" t="s">
        <v>134</v>
      </c>
      <c r="DL27" s="3" t="s">
        <v>61</v>
      </c>
    </row>
    <row r="28" spans="1:116" s="3" customFormat="1" x14ac:dyDescent="0.35">
      <c r="A28" s="3" t="s">
        <v>579</v>
      </c>
      <c r="F28" s="3" t="s">
        <v>580</v>
      </c>
      <c r="G28" s="4">
        <v>44146.400057870371</v>
      </c>
      <c r="H28" s="3" t="s">
        <v>61</v>
      </c>
      <c r="J28" s="3" t="s">
        <v>83</v>
      </c>
      <c r="M28" s="3" t="s">
        <v>581</v>
      </c>
      <c r="P28" s="3" t="s">
        <v>37</v>
      </c>
      <c r="Y28" s="3" t="s">
        <v>3298</v>
      </c>
      <c r="AA28" s="3" t="s">
        <v>582</v>
      </c>
      <c r="AC28" s="3" t="s">
        <v>583</v>
      </c>
      <c r="AE28" s="3" t="s">
        <v>3298</v>
      </c>
      <c r="AO28" s="3" t="s">
        <v>3298</v>
      </c>
      <c r="AP28" s="3" t="s">
        <v>3298</v>
      </c>
      <c r="AQ28" s="3" t="s">
        <v>584</v>
      </c>
      <c r="AS28" s="3" t="s">
        <v>52</v>
      </c>
      <c r="AV28" s="3" t="s">
        <v>155</v>
      </c>
      <c r="BK28" s="3" t="s">
        <v>585</v>
      </c>
      <c r="BL28" s="3" t="s">
        <v>3298</v>
      </c>
      <c r="BN28" s="3" t="s">
        <v>3298</v>
      </c>
      <c r="BX28" s="3" t="s">
        <v>391</v>
      </c>
      <c r="CF28" s="3" t="s">
        <v>586</v>
      </c>
      <c r="CI28" s="3" t="s">
        <v>587</v>
      </c>
      <c r="CK28" s="3" t="s">
        <v>61</v>
      </c>
      <c r="CN28" s="3" t="s">
        <v>193</v>
      </c>
      <c r="CP28" s="3" t="s">
        <v>588</v>
      </c>
      <c r="CR28" s="3" t="s">
        <v>73</v>
      </c>
      <c r="CS28" s="3" t="s">
        <v>589</v>
      </c>
      <c r="CU28" s="3" t="s">
        <v>75</v>
      </c>
      <c r="CV28" s="3" t="s">
        <v>100</v>
      </c>
      <c r="CW28" s="3" t="s">
        <v>75</v>
      </c>
      <c r="CX28" s="3" t="s">
        <v>101</v>
      </c>
      <c r="CY28" s="3" t="s">
        <v>101</v>
      </c>
      <c r="CZ28" s="3" t="s">
        <v>101</v>
      </c>
      <c r="DA28" s="3" t="s">
        <v>75</v>
      </c>
      <c r="DB28" s="3" t="s">
        <v>75</v>
      </c>
      <c r="DJ28" s="3" t="s">
        <v>219</v>
      </c>
      <c r="DK28" s="3" t="s">
        <v>102</v>
      </c>
      <c r="DL28" s="3" t="s">
        <v>61</v>
      </c>
    </row>
    <row r="29" spans="1:116" s="3" customFormat="1" x14ac:dyDescent="0.35">
      <c r="A29" s="3" t="s">
        <v>3258</v>
      </c>
      <c r="B29" s="3" t="s">
        <v>3259</v>
      </c>
      <c r="C29" s="3" t="s">
        <v>283</v>
      </c>
      <c r="D29" s="3" t="s">
        <v>120</v>
      </c>
      <c r="E29" s="3">
        <v>6123331614</v>
      </c>
      <c r="F29" s="3" t="s">
        <v>3260</v>
      </c>
      <c r="G29" s="4">
        <v>44137.46398148148</v>
      </c>
      <c r="H29" s="3" t="s">
        <v>61</v>
      </c>
      <c r="J29" s="3" t="s">
        <v>83</v>
      </c>
      <c r="M29" s="3" t="s">
        <v>1999</v>
      </c>
      <c r="P29" s="3" t="s">
        <v>85</v>
      </c>
      <c r="R29" s="3" t="s">
        <v>3298</v>
      </c>
      <c r="AC29" s="3" t="s">
        <v>187</v>
      </c>
      <c r="AH29" s="3" t="s">
        <v>3298</v>
      </c>
      <c r="AS29" s="3" t="s">
        <v>273</v>
      </c>
      <c r="AV29" s="3" t="s">
        <v>142</v>
      </c>
      <c r="BK29" s="3" t="s">
        <v>762</v>
      </c>
      <c r="BN29" s="3" t="s">
        <v>3298</v>
      </c>
      <c r="BQ29" s="3" t="s">
        <v>3298</v>
      </c>
      <c r="BX29" s="3" t="s">
        <v>215</v>
      </c>
      <c r="CF29" s="3">
        <v>15</v>
      </c>
      <c r="CG29" s="3">
        <v>100</v>
      </c>
      <c r="CH29" s="3">
        <v>100</v>
      </c>
      <c r="CI29" s="3" t="s">
        <v>3261</v>
      </c>
      <c r="CK29" s="3" t="s">
        <v>61</v>
      </c>
      <c r="CN29" s="3" t="s">
        <v>72</v>
      </c>
      <c r="CR29" s="3" t="s">
        <v>195</v>
      </c>
      <c r="CU29" s="3" t="s">
        <v>75</v>
      </c>
      <c r="CV29" s="3" t="s">
        <v>100</v>
      </c>
      <c r="CW29" s="3" t="s">
        <v>75</v>
      </c>
      <c r="CX29" s="3" t="s">
        <v>75</v>
      </c>
      <c r="CY29" s="3" t="s">
        <v>75</v>
      </c>
      <c r="CZ29" s="3" t="s">
        <v>76</v>
      </c>
      <c r="DA29" s="3" t="s">
        <v>75</v>
      </c>
      <c r="DB29" s="3" t="s">
        <v>75</v>
      </c>
      <c r="DL29" s="3" t="s">
        <v>61</v>
      </c>
    </row>
    <row r="30" spans="1:116" s="3" customFormat="1" x14ac:dyDescent="0.35">
      <c r="A30" s="3" t="s">
        <v>1191</v>
      </c>
      <c r="B30" s="3" t="s">
        <v>1192</v>
      </c>
      <c r="C30" s="3" t="s">
        <v>1193</v>
      </c>
      <c r="D30" s="3" t="s">
        <v>1194</v>
      </c>
      <c r="E30" s="3">
        <v>2183890108</v>
      </c>
      <c r="F30" s="3" t="s">
        <v>1195</v>
      </c>
      <c r="G30" s="4">
        <v>44144.538252314815</v>
      </c>
      <c r="H30" s="3" t="s">
        <v>61</v>
      </c>
      <c r="J30" s="3" t="s">
        <v>83</v>
      </c>
      <c r="M30" s="3" t="s">
        <v>1196</v>
      </c>
      <c r="P30" s="3" t="s">
        <v>85</v>
      </c>
      <c r="R30" s="3" t="s">
        <v>3298</v>
      </c>
      <c r="AC30" s="3" t="s">
        <v>1197</v>
      </c>
      <c r="AD30" s="3" t="s">
        <v>3298</v>
      </c>
      <c r="AE30" s="3" t="s">
        <v>3298</v>
      </c>
      <c r="AF30" s="3" t="s">
        <v>3298</v>
      </c>
      <c r="AJ30" s="3" t="s">
        <v>3298</v>
      </c>
      <c r="AP30" s="3" t="s">
        <v>3298</v>
      </c>
      <c r="AS30" s="3" t="s">
        <v>124</v>
      </c>
      <c r="AV30" s="3" t="s">
        <v>1198</v>
      </c>
      <c r="BK30" s="3" t="s">
        <v>1199</v>
      </c>
      <c r="BL30" s="3" t="s">
        <v>3298</v>
      </c>
      <c r="BO30" s="3" t="s">
        <v>3298</v>
      </c>
      <c r="BX30" s="3" t="s">
        <v>504</v>
      </c>
      <c r="CK30" s="3" t="s">
        <v>61</v>
      </c>
      <c r="CN30" s="3" t="s">
        <v>99</v>
      </c>
      <c r="CR30" s="3" t="s">
        <v>146</v>
      </c>
      <c r="CS30" s="3" t="s">
        <v>1200</v>
      </c>
      <c r="CU30" s="3" t="s">
        <v>75</v>
      </c>
      <c r="CV30" s="3" t="s">
        <v>100</v>
      </c>
      <c r="CW30" s="3" t="s">
        <v>100</v>
      </c>
      <c r="CX30" s="3" t="s">
        <v>101</v>
      </c>
      <c r="CY30" s="3" t="s">
        <v>75</v>
      </c>
      <c r="CZ30" s="3" t="s">
        <v>76</v>
      </c>
      <c r="DA30" s="3" t="s">
        <v>75</v>
      </c>
      <c r="DB30" s="3" t="s">
        <v>76</v>
      </c>
      <c r="DF30" s="3" t="s">
        <v>1201</v>
      </c>
      <c r="DG30" s="3" t="s">
        <v>1202</v>
      </c>
      <c r="DL30" s="3" t="s">
        <v>61</v>
      </c>
    </row>
    <row r="31" spans="1:116" s="3" customFormat="1" x14ac:dyDescent="0.35">
      <c r="A31" s="3" t="s">
        <v>398</v>
      </c>
      <c r="B31" s="3" t="s">
        <v>399</v>
      </c>
      <c r="C31" s="3" t="s">
        <v>400</v>
      </c>
      <c r="D31" s="3" t="s">
        <v>401</v>
      </c>
      <c r="E31" s="3">
        <v>2252168534</v>
      </c>
      <c r="F31" s="3" t="s">
        <v>402</v>
      </c>
      <c r="G31" s="4">
        <v>44148.399537037039</v>
      </c>
      <c r="H31" s="3" t="s">
        <v>48</v>
      </c>
      <c r="J31" s="3" t="s">
        <v>403</v>
      </c>
      <c r="P31" s="3" t="s">
        <v>404</v>
      </c>
      <c r="U31" s="3" t="s">
        <v>3298</v>
      </c>
      <c r="AC31" s="3" t="s">
        <v>405</v>
      </c>
      <c r="AE31" s="3" t="s">
        <v>3298</v>
      </c>
      <c r="AG31" s="3" t="s">
        <v>3298</v>
      </c>
      <c r="AI31" s="3" t="s">
        <v>3298</v>
      </c>
      <c r="AK31" s="3" t="s">
        <v>3298</v>
      </c>
      <c r="AL31" s="3" t="s">
        <v>3298</v>
      </c>
      <c r="AM31" s="3" t="s">
        <v>3298</v>
      </c>
      <c r="AP31" s="3" t="s">
        <v>3298</v>
      </c>
      <c r="AS31" s="3" t="s">
        <v>52</v>
      </c>
      <c r="AV31" s="3" t="s">
        <v>112</v>
      </c>
      <c r="BI31" s="3" t="s">
        <v>406</v>
      </c>
      <c r="BK31" s="3" t="s">
        <v>157</v>
      </c>
      <c r="BL31" s="3" t="s">
        <v>3298</v>
      </c>
      <c r="BM31" s="3" t="s">
        <v>3298</v>
      </c>
      <c r="BN31" s="3" t="s">
        <v>3298</v>
      </c>
      <c r="BO31" s="3" t="s">
        <v>3298</v>
      </c>
      <c r="BP31" s="3" t="s">
        <v>3298</v>
      </c>
      <c r="BQ31" s="3" t="s">
        <v>3298</v>
      </c>
      <c r="BR31" s="3" t="s">
        <v>3298</v>
      </c>
      <c r="BX31" s="3" t="s">
        <v>68</v>
      </c>
      <c r="CF31" s="5">
        <v>7500</v>
      </c>
      <c r="CG31" s="5">
        <v>2000</v>
      </c>
      <c r="CI31" s="3" t="s">
        <v>407</v>
      </c>
      <c r="CK31" s="3" t="s">
        <v>61</v>
      </c>
      <c r="CN31" s="3" t="s">
        <v>72</v>
      </c>
      <c r="CR31" s="3" t="s">
        <v>73</v>
      </c>
      <c r="CU31" s="3" t="s">
        <v>100</v>
      </c>
      <c r="CV31" s="3" t="s">
        <v>100</v>
      </c>
      <c r="CW31" s="3" t="s">
        <v>75</v>
      </c>
      <c r="CX31" s="3" t="s">
        <v>76</v>
      </c>
      <c r="CY31" s="3" t="s">
        <v>76</v>
      </c>
      <c r="CZ31" s="3" t="s">
        <v>75</v>
      </c>
      <c r="DA31" s="3" t="s">
        <v>75</v>
      </c>
      <c r="DB31" s="3" t="s">
        <v>75</v>
      </c>
      <c r="DF31" s="3" t="s">
        <v>408</v>
      </c>
      <c r="DG31" s="3" t="s">
        <v>409</v>
      </c>
      <c r="DK31" s="3" t="s">
        <v>234</v>
      </c>
    </row>
    <row r="32" spans="1:116" s="3" customFormat="1" x14ac:dyDescent="0.35">
      <c r="A32" s="3" t="s">
        <v>1694</v>
      </c>
      <c r="B32" s="3" t="s">
        <v>1566</v>
      </c>
      <c r="C32" s="3" t="s">
        <v>829</v>
      </c>
      <c r="E32" s="3">
        <v>6512754416</v>
      </c>
      <c r="F32" s="3" t="s">
        <v>1695</v>
      </c>
      <c r="G32" s="4">
        <v>44140.680011574077</v>
      </c>
      <c r="H32" s="3" t="s">
        <v>61</v>
      </c>
      <c r="J32" s="3" t="s">
        <v>83</v>
      </c>
      <c r="M32" s="3" t="s">
        <v>780</v>
      </c>
      <c r="P32" s="3" t="s">
        <v>109</v>
      </c>
      <c r="T32" s="3" t="s">
        <v>3298</v>
      </c>
      <c r="AC32" s="3" t="s">
        <v>309</v>
      </c>
      <c r="AE32" s="3" t="s">
        <v>3298</v>
      </c>
      <c r="AF32" s="3" t="s">
        <v>3298</v>
      </c>
      <c r="AJ32" s="3" t="s">
        <v>3298</v>
      </c>
      <c r="AP32" s="3" t="s">
        <v>3298</v>
      </c>
      <c r="AS32" s="3" t="s">
        <v>87</v>
      </c>
      <c r="AV32" s="3" t="s">
        <v>112</v>
      </c>
      <c r="BI32" s="3" t="s">
        <v>1696</v>
      </c>
      <c r="BK32" s="3" t="s">
        <v>530</v>
      </c>
      <c r="BL32" s="3" t="s">
        <v>3298</v>
      </c>
      <c r="BM32" s="3" t="s">
        <v>3298</v>
      </c>
      <c r="BP32" s="3" t="s">
        <v>3298</v>
      </c>
      <c r="BX32" s="3" t="s">
        <v>19</v>
      </c>
      <c r="CG32" s="3">
        <v>2</v>
      </c>
      <c r="CI32" s="3" t="s">
        <v>1697</v>
      </c>
      <c r="CK32" s="3" t="s">
        <v>61</v>
      </c>
      <c r="CN32" s="3" t="s">
        <v>101</v>
      </c>
      <c r="CR32" s="3" t="s">
        <v>146</v>
      </c>
      <c r="CU32" s="3" t="s">
        <v>75</v>
      </c>
      <c r="CV32" s="3" t="s">
        <v>75</v>
      </c>
      <c r="CW32" s="3" t="s">
        <v>75</v>
      </c>
      <c r="CX32" s="3" t="s">
        <v>76</v>
      </c>
      <c r="CY32" s="3" t="s">
        <v>75</v>
      </c>
      <c r="CZ32" s="3" t="s">
        <v>100</v>
      </c>
      <c r="DA32" s="3" t="s">
        <v>100</v>
      </c>
      <c r="DB32" s="3" t="s">
        <v>76</v>
      </c>
      <c r="DF32" s="3" t="s">
        <v>1698</v>
      </c>
      <c r="DG32" s="3" t="s">
        <v>1699</v>
      </c>
      <c r="DH32" s="3" t="s">
        <v>1700</v>
      </c>
      <c r="DK32" s="3" t="s">
        <v>102</v>
      </c>
      <c r="DL32" s="3" t="s">
        <v>48</v>
      </c>
    </row>
    <row r="33" spans="1:116" s="3" customFormat="1" x14ac:dyDescent="0.35">
      <c r="A33" s="3" t="s">
        <v>768</v>
      </c>
      <c r="B33" s="3" t="s">
        <v>769</v>
      </c>
      <c r="C33" s="3" t="s">
        <v>770</v>
      </c>
      <c r="D33" s="3" t="s">
        <v>771</v>
      </c>
      <c r="E33" s="3">
        <v>3203932115</v>
      </c>
      <c r="F33" s="3" t="s">
        <v>772</v>
      </c>
      <c r="G33" s="4">
        <v>44145.394965277781</v>
      </c>
      <c r="H33" s="3" t="s">
        <v>61</v>
      </c>
      <c r="J33" s="3" t="s">
        <v>83</v>
      </c>
      <c r="M33" s="3" t="s">
        <v>773</v>
      </c>
      <c r="P33" s="3" t="s">
        <v>63</v>
      </c>
      <c r="V33" s="3" t="s">
        <v>3298</v>
      </c>
      <c r="AC33" s="3" t="s">
        <v>37</v>
      </c>
      <c r="AO33" s="3" t="s">
        <v>3298</v>
      </c>
      <c r="AQ33" s="3" t="s">
        <v>774</v>
      </c>
      <c r="AS33" s="3" t="s">
        <v>124</v>
      </c>
      <c r="AV33" s="3" t="s">
        <v>112</v>
      </c>
      <c r="CR33" s="3" t="s">
        <v>73</v>
      </c>
      <c r="DF33" s="3" t="s">
        <v>775</v>
      </c>
      <c r="DL33" s="3" t="s">
        <v>61</v>
      </c>
    </row>
    <row r="34" spans="1:116" s="3" customFormat="1" x14ac:dyDescent="0.35">
      <c r="A34" s="3" t="s">
        <v>3012</v>
      </c>
      <c r="B34" s="3" t="s">
        <v>1625</v>
      </c>
      <c r="C34" s="3" t="s">
        <v>3013</v>
      </c>
      <c r="D34" s="3" t="s">
        <v>3014</v>
      </c>
      <c r="E34" s="3">
        <v>7632625105</v>
      </c>
      <c r="F34" s="3" t="s">
        <v>3015</v>
      </c>
      <c r="G34" s="4">
        <v>44137.507164351853</v>
      </c>
      <c r="H34" s="3" t="s">
        <v>61</v>
      </c>
      <c r="J34" s="3" t="s">
        <v>83</v>
      </c>
      <c r="M34" s="3" t="s">
        <v>3016</v>
      </c>
      <c r="P34" s="3" t="s">
        <v>85</v>
      </c>
      <c r="R34" s="3" t="s">
        <v>3298</v>
      </c>
      <c r="AC34" s="3" t="s">
        <v>187</v>
      </c>
      <c r="AH34" s="3" t="s">
        <v>3298</v>
      </c>
      <c r="AS34" s="3" t="s">
        <v>124</v>
      </c>
      <c r="AV34" s="3" t="s">
        <v>1570</v>
      </c>
      <c r="BK34" s="3" t="s">
        <v>3017</v>
      </c>
      <c r="BL34" s="3" t="s">
        <v>3298</v>
      </c>
      <c r="BM34" s="3" t="s">
        <v>3298</v>
      </c>
      <c r="BN34" s="3" t="s">
        <v>3298</v>
      </c>
      <c r="BO34" s="3" t="s">
        <v>3298</v>
      </c>
      <c r="BQ34" s="3" t="s">
        <v>3298</v>
      </c>
      <c r="BR34" s="3" t="s">
        <v>3298</v>
      </c>
      <c r="BX34" s="3" t="s">
        <v>68</v>
      </c>
      <c r="CF34" s="3" t="s">
        <v>3018</v>
      </c>
      <c r="CG34" s="3" t="s">
        <v>3019</v>
      </c>
      <c r="CI34" s="3" t="s">
        <v>3020</v>
      </c>
      <c r="CK34" s="3" t="s">
        <v>61</v>
      </c>
      <c r="CN34" s="3" t="s">
        <v>72</v>
      </c>
      <c r="CP34" s="3" t="s">
        <v>3021</v>
      </c>
      <c r="CR34" s="3" t="s">
        <v>146</v>
      </c>
      <c r="CS34" s="3" t="s">
        <v>3022</v>
      </c>
      <c r="CU34" s="3" t="s">
        <v>76</v>
      </c>
      <c r="CV34" s="3" t="s">
        <v>75</v>
      </c>
      <c r="CW34" s="3" t="s">
        <v>75</v>
      </c>
      <c r="CX34" s="3" t="s">
        <v>75</v>
      </c>
      <c r="CY34" s="3" t="s">
        <v>75</v>
      </c>
      <c r="CZ34" s="3" t="s">
        <v>75</v>
      </c>
      <c r="DA34" s="3" t="s">
        <v>75</v>
      </c>
      <c r="DB34" s="3" t="s">
        <v>75</v>
      </c>
      <c r="DF34" s="3" t="s">
        <v>3023</v>
      </c>
      <c r="DG34" s="3" t="s">
        <v>3024</v>
      </c>
      <c r="DJ34" s="3" t="s">
        <v>219</v>
      </c>
      <c r="DK34" s="3" t="s">
        <v>102</v>
      </c>
      <c r="DL34" s="3" t="s">
        <v>48</v>
      </c>
    </row>
    <row r="35" spans="1:116" s="3" customFormat="1" x14ac:dyDescent="0.35">
      <c r="A35" s="3" t="s">
        <v>1419</v>
      </c>
      <c r="B35" s="3" t="s">
        <v>1420</v>
      </c>
      <c r="C35" s="3" t="s">
        <v>1421</v>
      </c>
      <c r="D35" s="3" t="s">
        <v>1422</v>
      </c>
      <c r="E35" s="3">
        <v>2182592962</v>
      </c>
      <c r="F35" s="3" t="s">
        <v>1423</v>
      </c>
      <c r="G35" s="4">
        <v>44144.50640046296</v>
      </c>
      <c r="H35" s="3" t="s">
        <v>61</v>
      </c>
      <c r="J35" s="3" t="s">
        <v>83</v>
      </c>
      <c r="M35" s="3" t="s">
        <v>112</v>
      </c>
      <c r="P35" s="3" t="s">
        <v>37</v>
      </c>
      <c r="Y35" s="3" t="s">
        <v>3298</v>
      </c>
      <c r="AC35" s="3" t="s">
        <v>37</v>
      </c>
      <c r="AO35" s="3" t="s">
        <v>3298</v>
      </c>
      <c r="AS35" s="3" t="s">
        <v>124</v>
      </c>
      <c r="AV35" s="3" t="s">
        <v>463</v>
      </c>
      <c r="BI35" s="3" t="s">
        <v>1424</v>
      </c>
      <c r="BK35" s="3" t="s">
        <v>331</v>
      </c>
      <c r="BL35" s="3" t="s">
        <v>3298</v>
      </c>
      <c r="BM35" s="3" t="s">
        <v>3298</v>
      </c>
      <c r="BX35" s="3" t="s">
        <v>55</v>
      </c>
      <c r="CF35" s="3" t="s">
        <v>1425</v>
      </c>
      <c r="CG35" s="3" t="s">
        <v>1425</v>
      </c>
      <c r="CH35" s="3" t="s">
        <v>1426</v>
      </c>
      <c r="CI35" s="3" t="s">
        <v>1427</v>
      </c>
      <c r="CK35" s="3" t="s">
        <v>61</v>
      </c>
      <c r="CN35" s="3" t="s">
        <v>193</v>
      </c>
      <c r="CP35" s="3" t="s">
        <v>1428</v>
      </c>
      <c r="CS35" s="3" t="s">
        <v>369</v>
      </c>
      <c r="CU35" s="3" t="s">
        <v>100</v>
      </c>
      <c r="CV35" s="3" t="s">
        <v>100</v>
      </c>
      <c r="CW35" s="3" t="s">
        <v>100</v>
      </c>
      <c r="CZ35" s="3" t="s">
        <v>100</v>
      </c>
      <c r="DA35" s="3" t="s">
        <v>100</v>
      </c>
      <c r="DB35" s="3" t="s">
        <v>100</v>
      </c>
      <c r="DF35" s="3" t="s">
        <v>1429</v>
      </c>
      <c r="DG35" s="3" t="s">
        <v>1430</v>
      </c>
      <c r="DJ35" s="3" t="s">
        <v>1431</v>
      </c>
      <c r="DK35" s="3" t="s">
        <v>234</v>
      </c>
      <c r="DL35" s="3" t="s">
        <v>48</v>
      </c>
    </row>
    <row r="36" spans="1:116" s="3" customFormat="1" x14ac:dyDescent="0.35">
      <c r="A36" s="3" t="s">
        <v>147</v>
      </c>
      <c r="B36" s="3" t="s">
        <v>148</v>
      </c>
      <c r="C36" s="3" t="s">
        <v>149</v>
      </c>
      <c r="D36" s="3" t="s">
        <v>150</v>
      </c>
      <c r="E36" s="3">
        <v>5073044007</v>
      </c>
      <c r="F36" s="3" t="s">
        <v>151</v>
      </c>
      <c r="G36" s="4">
        <v>44153.69122685185</v>
      </c>
      <c r="H36" s="3" t="s">
        <v>61</v>
      </c>
      <c r="J36" s="3" t="s">
        <v>83</v>
      </c>
      <c r="M36" s="3" t="s">
        <v>152</v>
      </c>
      <c r="P36" s="3" t="s">
        <v>109</v>
      </c>
      <c r="T36" s="3" t="s">
        <v>3298</v>
      </c>
      <c r="AC36" s="3" t="s">
        <v>153</v>
      </c>
      <c r="AD36" s="3" t="s">
        <v>3298</v>
      </c>
      <c r="AE36" s="3" t="s">
        <v>3298</v>
      </c>
      <c r="AJ36" s="3" t="s">
        <v>3298</v>
      </c>
      <c r="AL36" s="3" t="s">
        <v>3298</v>
      </c>
      <c r="AM36" s="3" t="s">
        <v>3298</v>
      </c>
      <c r="AP36" s="3" t="s">
        <v>3298</v>
      </c>
      <c r="AS36" s="3" t="s">
        <v>154</v>
      </c>
      <c r="AV36" s="3" t="s">
        <v>155</v>
      </c>
      <c r="BI36" s="3" t="s">
        <v>156</v>
      </c>
      <c r="BK36" s="3" t="s">
        <v>157</v>
      </c>
      <c r="BL36" s="3" t="s">
        <v>3298</v>
      </c>
      <c r="BM36" s="3" t="s">
        <v>3298</v>
      </c>
      <c r="BN36" s="3" t="s">
        <v>3298</v>
      </c>
      <c r="BO36" s="3" t="s">
        <v>3298</v>
      </c>
      <c r="BP36" s="3" t="s">
        <v>3298</v>
      </c>
      <c r="BQ36" s="3" t="s">
        <v>3298</v>
      </c>
      <c r="BR36" s="3" t="s">
        <v>3298</v>
      </c>
      <c r="BX36" s="3" t="s">
        <v>158</v>
      </c>
      <c r="CH36" s="3" t="s">
        <v>159</v>
      </c>
      <c r="CI36" s="3" t="s">
        <v>160</v>
      </c>
      <c r="CK36" s="3" t="s">
        <v>61</v>
      </c>
      <c r="CN36" s="3" t="s">
        <v>72</v>
      </c>
      <c r="CP36" s="3" t="s">
        <v>161</v>
      </c>
      <c r="CR36" s="3" t="s">
        <v>146</v>
      </c>
      <c r="CU36" s="3" t="s">
        <v>75</v>
      </c>
      <c r="CV36" s="3" t="s">
        <v>75</v>
      </c>
      <c r="CW36" s="3" t="s">
        <v>75</v>
      </c>
      <c r="CX36" s="3" t="s">
        <v>75</v>
      </c>
      <c r="CY36" s="3" t="s">
        <v>101</v>
      </c>
      <c r="CZ36" s="3" t="s">
        <v>101</v>
      </c>
      <c r="DA36" s="3" t="s">
        <v>101</v>
      </c>
      <c r="DB36" s="3" t="s">
        <v>75</v>
      </c>
      <c r="DF36" s="3" t="s">
        <v>162</v>
      </c>
      <c r="DG36" s="3" t="s">
        <v>163</v>
      </c>
      <c r="DJ36" s="3" t="s">
        <v>164</v>
      </c>
      <c r="DK36" s="3" t="s">
        <v>165</v>
      </c>
      <c r="DL36" s="3" t="s">
        <v>48</v>
      </c>
    </row>
    <row r="37" spans="1:116" s="3" customFormat="1" x14ac:dyDescent="0.35">
      <c r="A37" s="3" t="s">
        <v>2272</v>
      </c>
      <c r="B37" s="3" t="s">
        <v>2273</v>
      </c>
      <c r="C37" s="3" t="s">
        <v>2274</v>
      </c>
      <c r="D37" s="3" t="s">
        <v>2275</v>
      </c>
      <c r="E37" s="3">
        <v>6513438225</v>
      </c>
      <c r="F37" s="3" t="s">
        <v>2276</v>
      </c>
      <c r="G37" s="4">
        <v>44138.429398148146</v>
      </c>
      <c r="H37" s="3" t="s">
        <v>61</v>
      </c>
      <c r="J37" s="3" t="s">
        <v>83</v>
      </c>
      <c r="M37" s="3" t="s">
        <v>271</v>
      </c>
      <c r="P37" s="3" t="s">
        <v>50</v>
      </c>
      <c r="Q37" s="3" t="s">
        <v>3298</v>
      </c>
      <c r="AC37" s="3" t="s">
        <v>875</v>
      </c>
      <c r="AE37" s="3" t="s">
        <v>3298</v>
      </c>
      <c r="AF37" s="3" t="s">
        <v>3298</v>
      </c>
      <c r="AK37" s="3" t="s">
        <v>3298</v>
      </c>
      <c r="AO37" s="3" t="s">
        <v>3298</v>
      </c>
      <c r="AS37" s="3" t="s">
        <v>273</v>
      </c>
      <c r="AV37" s="3" t="s">
        <v>2277</v>
      </c>
      <c r="BI37" s="3" t="s">
        <v>2278</v>
      </c>
      <c r="BK37" s="3" t="s">
        <v>748</v>
      </c>
      <c r="BQ37" s="3" t="s">
        <v>3298</v>
      </c>
      <c r="BX37" s="3" t="s">
        <v>713</v>
      </c>
      <c r="CK37" s="3" t="s">
        <v>61</v>
      </c>
      <c r="CN37" s="3" t="s">
        <v>99</v>
      </c>
      <c r="CP37" s="3" t="s">
        <v>2279</v>
      </c>
      <c r="CR37" s="3" t="s">
        <v>146</v>
      </c>
      <c r="CU37" s="3" t="s">
        <v>75</v>
      </c>
      <c r="CV37" s="3" t="s">
        <v>75</v>
      </c>
      <c r="CW37" s="3" t="s">
        <v>76</v>
      </c>
      <c r="CX37" s="3" t="s">
        <v>76</v>
      </c>
      <c r="CY37" s="3" t="s">
        <v>101</v>
      </c>
      <c r="CZ37" s="3" t="s">
        <v>75</v>
      </c>
      <c r="DA37" s="3" t="s">
        <v>75</v>
      </c>
      <c r="DB37" s="3" t="s">
        <v>76</v>
      </c>
      <c r="DL37" s="3" t="s">
        <v>61</v>
      </c>
    </row>
    <row r="38" spans="1:116" s="3" customFormat="1" x14ac:dyDescent="0.35">
      <c r="A38" s="3" t="s">
        <v>426</v>
      </c>
      <c r="B38" s="3" t="s">
        <v>427</v>
      </c>
      <c r="C38" s="3" t="s">
        <v>428</v>
      </c>
      <c r="D38" s="3" t="s">
        <v>429</v>
      </c>
      <c r="E38" s="3">
        <v>6517552581</v>
      </c>
      <c r="F38" s="3" t="s">
        <v>430</v>
      </c>
      <c r="G38" s="4">
        <v>44147.453090277777</v>
      </c>
      <c r="H38" s="3" t="s">
        <v>61</v>
      </c>
      <c r="J38" s="3" t="s">
        <v>83</v>
      </c>
      <c r="M38" s="3" t="s">
        <v>271</v>
      </c>
      <c r="P38" s="3" t="s">
        <v>50</v>
      </c>
      <c r="Q38" s="3" t="s">
        <v>3298</v>
      </c>
      <c r="AC38" s="3" t="s">
        <v>431</v>
      </c>
      <c r="AF38" s="3" t="s">
        <v>3298</v>
      </c>
      <c r="AG38" s="3" t="s">
        <v>3298</v>
      </c>
      <c r="AH38" s="3" t="s">
        <v>3298</v>
      </c>
      <c r="AJ38" s="3" t="s">
        <v>3298</v>
      </c>
      <c r="AM38" s="3" t="s">
        <v>3298</v>
      </c>
      <c r="AP38" s="3" t="s">
        <v>3298</v>
      </c>
      <c r="AS38" s="3" t="s">
        <v>273</v>
      </c>
      <c r="AV38" s="3" t="s">
        <v>432</v>
      </c>
      <c r="CR38" s="3" t="s">
        <v>146</v>
      </c>
      <c r="CS38" s="3" t="s">
        <v>433</v>
      </c>
      <c r="DF38" s="3" t="s">
        <v>434</v>
      </c>
      <c r="DJ38" s="3" t="s">
        <v>291</v>
      </c>
      <c r="DK38" s="3" t="s">
        <v>165</v>
      </c>
      <c r="DL38" s="3" t="s">
        <v>48</v>
      </c>
    </row>
    <row r="39" spans="1:116" s="3" customFormat="1" x14ac:dyDescent="0.35">
      <c r="A39" s="3" t="s">
        <v>2650</v>
      </c>
      <c r="B39" s="3" t="s">
        <v>1492</v>
      </c>
      <c r="C39" s="3" t="s">
        <v>2651</v>
      </c>
      <c r="D39" s="3" t="s">
        <v>2652</v>
      </c>
      <c r="E39" s="3">
        <v>2188558165</v>
      </c>
      <c r="F39" s="3" t="s">
        <v>2653</v>
      </c>
      <c r="G39" s="4">
        <v>44137.614282407405</v>
      </c>
      <c r="H39" s="3" t="s">
        <v>48</v>
      </c>
      <c r="J39" s="3" t="s">
        <v>83</v>
      </c>
      <c r="M39" s="3" t="s">
        <v>550</v>
      </c>
      <c r="P39" s="3" t="s">
        <v>85</v>
      </c>
      <c r="R39" s="3" t="s">
        <v>3298</v>
      </c>
      <c r="AC39" s="3" t="s">
        <v>405</v>
      </c>
      <c r="AE39" s="3" t="s">
        <v>3298</v>
      </c>
      <c r="AG39" s="3" t="s">
        <v>3298</v>
      </c>
      <c r="AI39" s="3" t="s">
        <v>3298</v>
      </c>
      <c r="AK39" s="3" t="s">
        <v>3298</v>
      </c>
      <c r="AL39" s="3" t="s">
        <v>3298</v>
      </c>
      <c r="AM39" s="3" t="s">
        <v>3298</v>
      </c>
      <c r="AP39" s="3" t="s">
        <v>3298</v>
      </c>
      <c r="AS39" s="3" t="s">
        <v>124</v>
      </c>
      <c r="AV39" s="3" t="s">
        <v>155</v>
      </c>
      <c r="BK39" s="3" t="s">
        <v>143</v>
      </c>
      <c r="BL39" s="3" t="s">
        <v>3298</v>
      </c>
      <c r="BN39" s="3" t="s">
        <v>3298</v>
      </c>
      <c r="BO39" s="3" t="s">
        <v>3298</v>
      </c>
      <c r="BP39" s="3" t="s">
        <v>3298</v>
      </c>
      <c r="BQ39" s="3" t="s">
        <v>3298</v>
      </c>
      <c r="BX39" s="3" t="s">
        <v>245</v>
      </c>
      <c r="CG39" s="3">
        <v>10</v>
      </c>
      <c r="CK39" s="3" t="s">
        <v>61</v>
      </c>
      <c r="CN39" s="3" t="s">
        <v>72</v>
      </c>
      <c r="CR39" s="3" t="s">
        <v>146</v>
      </c>
      <c r="CU39" s="3" t="s">
        <v>75</v>
      </c>
      <c r="CV39" s="3" t="s">
        <v>75</v>
      </c>
      <c r="CW39" s="3" t="s">
        <v>75</v>
      </c>
      <c r="CX39" s="3" t="s">
        <v>75</v>
      </c>
      <c r="CY39" s="3" t="s">
        <v>75</v>
      </c>
      <c r="CZ39" s="3" t="s">
        <v>101</v>
      </c>
      <c r="DA39" s="3" t="s">
        <v>75</v>
      </c>
      <c r="DB39" s="3" t="s">
        <v>76</v>
      </c>
    </row>
    <row r="40" spans="1:116" s="3" customFormat="1" x14ac:dyDescent="0.35">
      <c r="A40" s="3" t="s">
        <v>3127</v>
      </c>
      <c r="B40" s="3" t="s">
        <v>1635</v>
      </c>
      <c r="C40" s="3" t="s">
        <v>3128</v>
      </c>
      <c r="D40" s="3" t="s">
        <v>3129</v>
      </c>
      <c r="E40" s="3" t="s">
        <v>3130</v>
      </c>
      <c r="F40" s="3" t="s">
        <v>3131</v>
      </c>
      <c r="G40" s="4">
        <v>44137.480729166666</v>
      </c>
      <c r="H40" s="3" t="s">
        <v>61</v>
      </c>
      <c r="J40" s="3" t="s">
        <v>83</v>
      </c>
      <c r="M40" s="3" t="s">
        <v>209</v>
      </c>
      <c r="P40" s="3" t="s">
        <v>85</v>
      </c>
      <c r="R40" s="3" t="s">
        <v>3298</v>
      </c>
      <c r="AC40" s="3" t="s">
        <v>3132</v>
      </c>
      <c r="AD40" s="3" t="s">
        <v>3132</v>
      </c>
      <c r="AP40" s="3" t="s">
        <v>3298</v>
      </c>
      <c r="AS40" s="3" t="s">
        <v>124</v>
      </c>
      <c r="AV40" s="3" t="s">
        <v>357</v>
      </c>
      <c r="BK40" s="3" t="s">
        <v>762</v>
      </c>
      <c r="BN40" s="3" t="s">
        <v>3298</v>
      </c>
      <c r="BQ40" s="3" t="s">
        <v>3298</v>
      </c>
      <c r="BX40" s="3" t="s">
        <v>19</v>
      </c>
      <c r="CG40" s="3">
        <v>80</v>
      </c>
      <c r="CI40" s="3" t="s">
        <v>3133</v>
      </c>
      <c r="CK40" s="3" t="s">
        <v>61</v>
      </c>
      <c r="CN40" s="3" t="s">
        <v>72</v>
      </c>
      <c r="CR40" s="3" t="s">
        <v>73</v>
      </c>
      <c r="CS40" s="3" t="s">
        <v>3134</v>
      </c>
      <c r="CU40" s="3" t="s">
        <v>75</v>
      </c>
      <c r="CV40" s="3" t="s">
        <v>75</v>
      </c>
      <c r="CW40" s="3" t="s">
        <v>76</v>
      </c>
      <c r="CX40" s="3" t="s">
        <v>76</v>
      </c>
      <c r="CY40" s="3" t="s">
        <v>76</v>
      </c>
      <c r="CZ40" s="3" t="s">
        <v>75</v>
      </c>
      <c r="DA40" s="3" t="s">
        <v>75</v>
      </c>
      <c r="DB40" s="3" t="s">
        <v>76</v>
      </c>
      <c r="DC40" s="3" t="s">
        <v>101</v>
      </c>
      <c r="DF40" s="3" t="s">
        <v>3135</v>
      </c>
      <c r="DL40" s="3" t="s">
        <v>61</v>
      </c>
    </row>
    <row r="41" spans="1:116" s="3" customFormat="1" x14ac:dyDescent="0.35">
      <c r="A41" s="3" t="s">
        <v>1019</v>
      </c>
      <c r="B41" s="3" t="s">
        <v>1020</v>
      </c>
      <c r="C41" s="3" t="s">
        <v>1021</v>
      </c>
      <c r="D41" s="3" t="s">
        <v>1022</v>
      </c>
      <c r="E41" s="3" t="s">
        <v>1023</v>
      </c>
      <c r="F41" s="3" t="s">
        <v>1024</v>
      </c>
      <c r="G41" s="4">
        <v>44144.625717592593</v>
      </c>
      <c r="H41" s="3" t="s">
        <v>61</v>
      </c>
      <c r="J41" s="3" t="s">
        <v>83</v>
      </c>
      <c r="M41" s="3" t="s">
        <v>1025</v>
      </c>
      <c r="P41" s="3" t="s">
        <v>85</v>
      </c>
      <c r="R41" s="3" t="s">
        <v>3298</v>
      </c>
      <c r="AC41" s="3" t="s">
        <v>187</v>
      </c>
      <c r="AD41" s="3" t="s">
        <v>187</v>
      </c>
      <c r="AH41" s="3" t="s">
        <v>3298</v>
      </c>
      <c r="AS41" s="3" t="s">
        <v>124</v>
      </c>
      <c r="AV41" s="3" t="s">
        <v>88</v>
      </c>
      <c r="BK41" s="3" t="s">
        <v>695</v>
      </c>
      <c r="BL41" s="3" t="s">
        <v>3298</v>
      </c>
      <c r="BQ41" s="3" t="s">
        <v>3298</v>
      </c>
      <c r="BX41" s="3" t="s">
        <v>18</v>
      </c>
      <c r="CF41" s="3" t="s">
        <v>1026</v>
      </c>
      <c r="CI41" s="3" t="s">
        <v>1027</v>
      </c>
      <c r="CK41" s="3" t="s">
        <v>61</v>
      </c>
      <c r="CN41" s="3" t="s">
        <v>176</v>
      </c>
      <c r="CR41" s="3" t="s">
        <v>73</v>
      </c>
      <c r="CU41" s="3" t="s">
        <v>76</v>
      </c>
      <c r="CV41" s="3" t="s">
        <v>75</v>
      </c>
      <c r="CW41" s="3" t="s">
        <v>75</v>
      </c>
      <c r="CX41" s="3" t="s">
        <v>100</v>
      </c>
      <c r="CY41" s="3" t="s">
        <v>76</v>
      </c>
      <c r="CZ41" s="3" t="s">
        <v>100</v>
      </c>
      <c r="DA41" s="3" t="s">
        <v>100</v>
      </c>
      <c r="DB41" s="3" t="s">
        <v>75</v>
      </c>
      <c r="DF41" s="3" t="s">
        <v>1028</v>
      </c>
      <c r="DG41" s="3" t="s">
        <v>1029</v>
      </c>
      <c r="DL41" s="3" t="s">
        <v>61</v>
      </c>
    </row>
    <row r="42" spans="1:116" s="3" customFormat="1" x14ac:dyDescent="0.35">
      <c r="A42" s="3" t="s">
        <v>914</v>
      </c>
      <c r="B42" s="3" t="s">
        <v>915</v>
      </c>
      <c r="C42" s="3" t="s">
        <v>916</v>
      </c>
      <c r="D42" s="3" t="s">
        <v>917</v>
      </c>
      <c r="E42" s="3" t="s">
        <v>918</v>
      </c>
      <c r="F42" s="3" t="s">
        <v>919</v>
      </c>
      <c r="G42" s="4">
        <v>44144.680949074071</v>
      </c>
      <c r="H42" s="3" t="s">
        <v>61</v>
      </c>
      <c r="J42" s="3" t="s">
        <v>83</v>
      </c>
      <c r="M42" s="3" t="s">
        <v>308</v>
      </c>
      <c r="P42" s="3" t="s">
        <v>109</v>
      </c>
      <c r="T42" s="3" t="s">
        <v>3298</v>
      </c>
      <c r="AC42" s="3" t="s">
        <v>37</v>
      </c>
      <c r="AD42" s="3" t="s">
        <v>37</v>
      </c>
      <c r="AO42" s="3" t="s">
        <v>3298</v>
      </c>
      <c r="AQ42" s="3" t="s">
        <v>920</v>
      </c>
      <c r="AS42" s="3" t="s">
        <v>124</v>
      </c>
      <c r="AV42" s="3" t="s">
        <v>921</v>
      </c>
      <c r="BI42" s="3" t="s">
        <v>922</v>
      </c>
      <c r="BK42" s="3" t="s">
        <v>923</v>
      </c>
      <c r="BM42" s="3" t="s">
        <v>3298</v>
      </c>
      <c r="BP42" s="3" t="s">
        <v>3298</v>
      </c>
      <c r="BS42" s="3" t="s">
        <v>3298</v>
      </c>
      <c r="BV42" s="3" t="s">
        <v>924</v>
      </c>
      <c r="CR42" s="3" t="s">
        <v>195</v>
      </c>
      <c r="CS42" s="3" t="s">
        <v>925</v>
      </c>
      <c r="DF42" s="3" t="s">
        <v>926</v>
      </c>
      <c r="DG42" s="3" t="s">
        <v>927</v>
      </c>
      <c r="DH42" s="3" t="s">
        <v>928</v>
      </c>
      <c r="DL42" s="3" t="s">
        <v>61</v>
      </c>
    </row>
    <row r="43" spans="1:116" s="3" customFormat="1" x14ac:dyDescent="0.35">
      <c r="A43" s="3" t="s">
        <v>3052</v>
      </c>
      <c r="B43" s="3" t="s">
        <v>3053</v>
      </c>
      <c r="C43" s="3" t="s">
        <v>3054</v>
      </c>
      <c r="D43" s="3" t="s">
        <v>3055</v>
      </c>
      <c r="E43" s="3">
        <v>5079562771</v>
      </c>
      <c r="F43" s="3" t="s">
        <v>3056</v>
      </c>
      <c r="G43" s="4">
        <v>44137.5003125</v>
      </c>
      <c r="H43" s="3" t="s">
        <v>61</v>
      </c>
      <c r="J43" s="3" t="s">
        <v>83</v>
      </c>
      <c r="M43" s="3" t="s">
        <v>3057</v>
      </c>
      <c r="P43" s="3" t="s">
        <v>85</v>
      </c>
      <c r="R43" s="3" t="s">
        <v>3298</v>
      </c>
      <c r="AC43" s="3" t="s">
        <v>2337</v>
      </c>
      <c r="AD43" s="3" t="s">
        <v>2337</v>
      </c>
      <c r="AP43" s="3" t="s">
        <v>3298</v>
      </c>
      <c r="AS43" s="3" t="s">
        <v>124</v>
      </c>
      <c r="AV43" s="3" t="s">
        <v>3058</v>
      </c>
      <c r="BI43" s="3" t="s">
        <v>3059</v>
      </c>
      <c r="BK43" s="3" t="s">
        <v>695</v>
      </c>
      <c r="BL43" s="3" t="s">
        <v>3298</v>
      </c>
      <c r="BQ43" s="3" t="s">
        <v>3298</v>
      </c>
      <c r="BX43" s="3" t="s">
        <v>68</v>
      </c>
      <c r="CF43" s="3" t="s">
        <v>3060</v>
      </c>
      <c r="CG43" s="3" t="s">
        <v>3061</v>
      </c>
      <c r="CI43" s="3" t="s">
        <v>3062</v>
      </c>
      <c r="CK43" s="3" t="s">
        <v>61</v>
      </c>
      <c r="CN43" s="3" t="s">
        <v>193</v>
      </c>
      <c r="CP43" s="3" t="s">
        <v>3063</v>
      </c>
      <c r="CR43" s="3" t="s">
        <v>146</v>
      </c>
      <c r="CS43" s="3" t="s">
        <v>3064</v>
      </c>
      <c r="CU43" s="3" t="s">
        <v>100</v>
      </c>
      <c r="CV43" s="3" t="s">
        <v>100</v>
      </c>
      <c r="CW43" s="3" t="s">
        <v>100</v>
      </c>
      <c r="CX43" s="3" t="s">
        <v>100</v>
      </c>
      <c r="CY43" s="3" t="s">
        <v>75</v>
      </c>
      <c r="CZ43" s="3" t="s">
        <v>76</v>
      </c>
      <c r="DA43" s="3" t="s">
        <v>100</v>
      </c>
      <c r="DB43" s="3" t="s">
        <v>100</v>
      </c>
      <c r="DF43" s="3" t="s">
        <v>3065</v>
      </c>
      <c r="DG43" s="3" t="s">
        <v>3066</v>
      </c>
    </row>
    <row r="44" spans="1:116" s="3" customFormat="1" x14ac:dyDescent="0.35">
      <c r="A44" s="3" t="s">
        <v>3080</v>
      </c>
      <c r="B44" s="3" t="s">
        <v>3081</v>
      </c>
      <c r="C44" s="3" t="s">
        <v>500</v>
      </c>
      <c r="D44" s="3" t="s">
        <v>306</v>
      </c>
      <c r="E44" s="3">
        <v>5072632804</v>
      </c>
      <c r="F44" s="3" t="s">
        <v>3082</v>
      </c>
      <c r="G44" s="4">
        <v>44137.493611111109</v>
      </c>
      <c r="H44" s="3" t="s">
        <v>61</v>
      </c>
      <c r="J44" s="3" t="s">
        <v>83</v>
      </c>
      <c r="M44" s="3" t="s">
        <v>1495</v>
      </c>
      <c r="P44" s="3" t="s">
        <v>109</v>
      </c>
      <c r="T44" s="3" t="s">
        <v>3298</v>
      </c>
      <c r="AC44" s="3" t="s">
        <v>3083</v>
      </c>
      <c r="AD44" s="3" t="s">
        <v>3083</v>
      </c>
      <c r="AP44" s="3" t="s">
        <v>3298</v>
      </c>
      <c r="AS44" s="3" t="s">
        <v>124</v>
      </c>
      <c r="AV44" s="3" t="s">
        <v>298</v>
      </c>
      <c r="BI44" s="3" t="s">
        <v>3084</v>
      </c>
      <c r="BK44" s="3" t="s">
        <v>157</v>
      </c>
      <c r="BL44" s="3" t="s">
        <v>3298</v>
      </c>
      <c r="BM44" s="3" t="s">
        <v>3298</v>
      </c>
      <c r="BN44" s="3" t="s">
        <v>3298</v>
      </c>
      <c r="BO44" s="3" t="s">
        <v>3298</v>
      </c>
      <c r="BP44" s="3" t="s">
        <v>3298</v>
      </c>
      <c r="BQ44" s="3" t="s">
        <v>3298</v>
      </c>
      <c r="BR44" s="3" t="s">
        <v>3298</v>
      </c>
      <c r="BX44" s="3" t="s">
        <v>68</v>
      </c>
      <c r="CG44" s="3">
        <v>10</v>
      </c>
      <c r="CI44" s="3" t="s">
        <v>145</v>
      </c>
      <c r="CK44" s="3" t="s">
        <v>61</v>
      </c>
      <c r="CN44" s="3" t="s">
        <v>193</v>
      </c>
      <c r="CR44" s="3" t="s">
        <v>195</v>
      </c>
      <c r="CU44" s="3" t="s">
        <v>75</v>
      </c>
      <c r="CV44" s="3" t="s">
        <v>100</v>
      </c>
      <c r="CW44" s="3" t="s">
        <v>75</v>
      </c>
      <c r="CX44" s="3" t="s">
        <v>101</v>
      </c>
      <c r="CY44" s="3" t="s">
        <v>75</v>
      </c>
      <c r="CZ44" s="3" t="s">
        <v>76</v>
      </c>
      <c r="DA44" s="3" t="s">
        <v>75</v>
      </c>
      <c r="DB44" s="3" t="s">
        <v>75</v>
      </c>
      <c r="DF44" s="3" t="s">
        <v>3085</v>
      </c>
      <c r="DG44" s="3" t="s">
        <v>3086</v>
      </c>
      <c r="DL44" s="3" t="s">
        <v>61</v>
      </c>
    </row>
    <row r="45" spans="1:116" s="3" customFormat="1" x14ac:dyDescent="0.35">
      <c r="A45" s="3" t="s">
        <v>2736</v>
      </c>
      <c r="B45" s="3" t="s">
        <v>975</v>
      </c>
      <c r="C45" s="3" t="s">
        <v>2737</v>
      </c>
      <c r="D45" s="3" t="s">
        <v>2738</v>
      </c>
      <c r="F45" s="3" t="s">
        <v>2739</v>
      </c>
      <c r="G45" s="4">
        <v>44137.583194444444</v>
      </c>
      <c r="H45" s="3" t="s">
        <v>48</v>
      </c>
      <c r="J45" s="3" t="s">
        <v>2740</v>
      </c>
      <c r="P45" s="3" t="s">
        <v>1936</v>
      </c>
      <c r="W45" s="3" t="s">
        <v>3298</v>
      </c>
      <c r="AC45" s="3" t="s">
        <v>2741</v>
      </c>
      <c r="AD45" s="3" t="s">
        <v>2741</v>
      </c>
      <c r="AO45" s="3" t="s">
        <v>3298</v>
      </c>
      <c r="AP45" s="3" t="s">
        <v>3298</v>
      </c>
      <c r="AQ45" s="3" t="s">
        <v>2742</v>
      </c>
      <c r="AS45" s="3" t="s">
        <v>273</v>
      </c>
      <c r="AV45" s="3" t="s">
        <v>1208</v>
      </c>
      <c r="BK45" s="3" t="s">
        <v>706</v>
      </c>
      <c r="BL45" s="3" t="s">
        <v>3298</v>
      </c>
      <c r="BP45" s="3" t="s">
        <v>3298</v>
      </c>
      <c r="BX45" s="3" t="s">
        <v>391</v>
      </c>
      <c r="CK45" s="3" t="s">
        <v>61</v>
      </c>
      <c r="CN45" s="3" t="s">
        <v>176</v>
      </c>
      <c r="CP45" s="3" t="s">
        <v>1331</v>
      </c>
      <c r="CR45" s="3" t="s">
        <v>146</v>
      </c>
      <c r="CU45" s="3" t="s">
        <v>75</v>
      </c>
      <c r="CV45" s="3" t="s">
        <v>76</v>
      </c>
      <c r="CW45" s="3" t="s">
        <v>100</v>
      </c>
      <c r="CX45" s="3" t="s">
        <v>76</v>
      </c>
      <c r="CY45" s="3" t="s">
        <v>76</v>
      </c>
      <c r="CZ45" s="3" t="s">
        <v>76</v>
      </c>
      <c r="DA45" s="3" t="s">
        <v>76</v>
      </c>
      <c r="DB45" s="3" t="s">
        <v>76</v>
      </c>
      <c r="DC45" s="3" t="s">
        <v>76</v>
      </c>
    </row>
    <row r="46" spans="1:116" s="3" customFormat="1" x14ac:dyDescent="0.35">
      <c r="A46" s="3" t="s">
        <v>2690</v>
      </c>
      <c r="B46" s="3" t="s">
        <v>2426</v>
      </c>
      <c r="C46" s="3" t="s">
        <v>2691</v>
      </c>
      <c r="D46" s="3" t="s">
        <v>2692</v>
      </c>
      <c r="E46" s="3">
        <v>2183354284</v>
      </c>
      <c r="F46" s="3" t="s">
        <v>2693</v>
      </c>
      <c r="G46" s="4">
        <v>44137.599548611113</v>
      </c>
      <c r="H46" s="3" t="s">
        <v>48</v>
      </c>
      <c r="J46" s="3" t="s">
        <v>83</v>
      </c>
      <c r="M46" s="3" t="s">
        <v>2694</v>
      </c>
      <c r="P46" s="3" t="s">
        <v>85</v>
      </c>
      <c r="R46" s="3" t="s">
        <v>3298</v>
      </c>
      <c r="AC46" s="3" t="s">
        <v>2695</v>
      </c>
      <c r="AD46" s="3" t="s">
        <v>2695</v>
      </c>
      <c r="AP46" s="3" t="s">
        <v>3298</v>
      </c>
      <c r="AS46" s="3" t="s">
        <v>124</v>
      </c>
      <c r="AV46" s="3" t="s">
        <v>463</v>
      </c>
      <c r="BI46" s="3" t="s">
        <v>2696</v>
      </c>
      <c r="BK46" s="3" t="s">
        <v>331</v>
      </c>
      <c r="BL46" s="3" t="s">
        <v>3298</v>
      </c>
      <c r="BM46" s="3" t="s">
        <v>3298</v>
      </c>
      <c r="BX46" s="3" t="s">
        <v>158</v>
      </c>
      <c r="CH46" s="3">
        <v>20</v>
      </c>
      <c r="CI46" s="3" t="s">
        <v>2697</v>
      </c>
      <c r="CK46" s="3" t="s">
        <v>61</v>
      </c>
      <c r="CN46" s="3" t="s">
        <v>193</v>
      </c>
      <c r="CR46" s="3" t="s">
        <v>146</v>
      </c>
      <c r="CS46" s="3" t="s">
        <v>2698</v>
      </c>
      <c r="CU46" s="3" t="s">
        <v>100</v>
      </c>
      <c r="CV46" s="3" t="s">
        <v>75</v>
      </c>
      <c r="CW46" s="3" t="s">
        <v>75</v>
      </c>
      <c r="CX46" s="3" t="s">
        <v>101</v>
      </c>
      <c r="CY46" s="3" t="s">
        <v>101</v>
      </c>
      <c r="CZ46" s="3" t="s">
        <v>75</v>
      </c>
      <c r="DA46" s="3" t="s">
        <v>75</v>
      </c>
      <c r="DB46" s="3" t="s">
        <v>76</v>
      </c>
      <c r="DJ46" s="3" t="s">
        <v>397</v>
      </c>
      <c r="DK46" s="3" t="s">
        <v>234</v>
      </c>
    </row>
    <row r="47" spans="1:116" s="3" customFormat="1" x14ac:dyDescent="0.35">
      <c r="A47" s="3" t="s">
        <v>385</v>
      </c>
      <c r="B47" s="3" t="s">
        <v>205</v>
      </c>
      <c r="C47" s="3" t="s">
        <v>386</v>
      </c>
      <c r="D47" s="3" t="s">
        <v>387</v>
      </c>
      <c r="E47" s="3">
        <v>6123760619</v>
      </c>
      <c r="F47" s="3" t="s">
        <v>388</v>
      </c>
      <c r="G47" s="4">
        <v>44148.464259259257</v>
      </c>
      <c r="H47" s="3" t="s">
        <v>61</v>
      </c>
      <c r="J47" s="3" t="s">
        <v>83</v>
      </c>
      <c r="M47" s="3" t="s">
        <v>389</v>
      </c>
      <c r="P47" s="3" t="s">
        <v>50</v>
      </c>
      <c r="Q47" s="3" t="s">
        <v>3298</v>
      </c>
      <c r="AC47" s="3" t="s">
        <v>342</v>
      </c>
      <c r="AD47" s="3" t="s">
        <v>342</v>
      </c>
      <c r="AL47" s="3" t="s">
        <v>3298</v>
      </c>
      <c r="AS47" s="3" t="s">
        <v>273</v>
      </c>
      <c r="AV47" s="3" t="s">
        <v>390</v>
      </c>
      <c r="BK47" s="3" t="s">
        <v>310</v>
      </c>
      <c r="BL47" s="3" t="s">
        <v>3298</v>
      </c>
      <c r="BO47" s="3" t="s">
        <v>3298</v>
      </c>
      <c r="BP47" s="3" t="s">
        <v>3298</v>
      </c>
      <c r="BX47" s="3" t="s">
        <v>391</v>
      </c>
      <c r="CF47" s="3">
        <v>6</v>
      </c>
      <c r="CI47" s="3" t="s">
        <v>392</v>
      </c>
      <c r="CK47" s="3" t="s">
        <v>48</v>
      </c>
      <c r="CL47" s="3" t="s">
        <v>393</v>
      </c>
      <c r="CN47" s="3" t="s">
        <v>72</v>
      </c>
      <c r="CO47" s="3" t="s">
        <v>72</v>
      </c>
      <c r="CR47" s="3" t="s">
        <v>146</v>
      </c>
      <c r="CS47" s="3" t="s">
        <v>394</v>
      </c>
      <c r="CU47" s="3" t="s">
        <v>100</v>
      </c>
      <c r="CV47" s="3" t="s">
        <v>75</v>
      </c>
      <c r="CW47" s="3" t="s">
        <v>100</v>
      </c>
      <c r="CX47" s="3" t="s">
        <v>100</v>
      </c>
      <c r="CY47" s="3" t="s">
        <v>75</v>
      </c>
      <c r="CZ47" s="3" t="s">
        <v>100</v>
      </c>
      <c r="DA47" s="3" t="s">
        <v>101</v>
      </c>
      <c r="DB47" s="3" t="s">
        <v>75</v>
      </c>
      <c r="DF47" s="3" t="s">
        <v>395</v>
      </c>
      <c r="DG47" s="3" t="s">
        <v>396</v>
      </c>
      <c r="DJ47" s="3" t="s">
        <v>397</v>
      </c>
      <c r="DK47" s="3" t="s">
        <v>234</v>
      </c>
      <c r="DL47" s="3" t="s">
        <v>61</v>
      </c>
    </row>
    <row r="48" spans="1:116" s="3" customFormat="1" x14ac:dyDescent="0.35">
      <c r="A48" s="3" t="s">
        <v>2088</v>
      </c>
      <c r="B48" s="3" t="s">
        <v>2089</v>
      </c>
      <c r="C48" s="3" t="s">
        <v>2090</v>
      </c>
      <c r="D48" s="3" t="s">
        <v>2091</v>
      </c>
      <c r="E48" s="3" t="s">
        <v>2092</v>
      </c>
      <c r="F48" s="3" t="s">
        <v>2093</v>
      </c>
      <c r="G48" s="4">
        <v>44138.600821759261</v>
      </c>
      <c r="H48" s="3" t="s">
        <v>48</v>
      </c>
      <c r="J48" s="3" t="s">
        <v>1851</v>
      </c>
      <c r="P48" s="3" t="s">
        <v>50</v>
      </c>
      <c r="Q48" s="3" t="s">
        <v>3298</v>
      </c>
      <c r="AC48" s="3" t="s">
        <v>51</v>
      </c>
      <c r="AD48" s="3" t="s">
        <v>51</v>
      </c>
      <c r="AP48" s="3" t="s">
        <v>3298</v>
      </c>
      <c r="AS48" s="3" t="s">
        <v>273</v>
      </c>
      <c r="AV48" s="3" t="s">
        <v>2094</v>
      </c>
      <c r="BI48" s="3" t="s">
        <v>2095</v>
      </c>
      <c r="BK48" s="3" t="s">
        <v>812</v>
      </c>
      <c r="BL48" s="3" t="s">
        <v>3298</v>
      </c>
      <c r="BN48" s="3" t="s">
        <v>3298</v>
      </c>
      <c r="BO48" s="3" t="s">
        <v>3298</v>
      </c>
      <c r="BP48" s="3" t="s">
        <v>3298</v>
      </c>
      <c r="BQ48" s="3" t="s">
        <v>3298</v>
      </c>
      <c r="BR48" s="3" t="s">
        <v>3298</v>
      </c>
      <c r="BX48" s="3" t="s">
        <v>245</v>
      </c>
      <c r="CG48" s="3">
        <v>20</v>
      </c>
      <c r="CH48" s="3">
        <v>4</v>
      </c>
      <c r="CI48" s="3" t="s">
        <v>2096</v>
      </c>
      <c r="CK48" s="3" t="s">
        <v>61</v>
      </c>
      <c r="CN48" s="3" t="s">
        <v>99</v>
      </c>
      <c r="CP48" s="3" t="s">
        <v>2097</v>
      </c>
      <c r="CR48" s="3" t="s">
        <v>146</v>
      </c>
      <c r="CS48" s="3" t="s">
        <v>2098</v>
      </c>
      <c r="CU48" s="3" t="s">
        <v>75</v>
      </c>
      <c r="CV48" s="3" t="s">
        <v>75</v>
      </c>
      <c r="CW48" s="3" t="s">
        <v>100</v>
      </c>
      <c r="CX48" s="3" t="s">
        <v>75</v>
      </c>
      <c r="CY48" s="3" t="s">
        <v>75</v>
      </c>
      <c r="CZ48" s="3" t="s">
        <v>100</v>
      </c>
      <c r="DA48" s="3" t="s">
        <v>75</v>
      </c>
      <c r="DB48" s="3" t="s">
        <v>76</v>
      </c>
      <c r="DF48" s="3" t="s">
        <v>2099</v>
      </c>
      <c r="DG48" s="3" t="s">
        <v>2100</v>
      </c>
      <c r="DH48" s="3" t="s">
        <v>1928</v>
      </c>
      <c r="DK48" s="3" t="s">
        <v>165</v>
      </c>
    </row>
    <row r="49" spans="1:116" s="3" customFormat="1" x14ac:dyDescent="0.35">
      <c r="A49" s="3" t="s">
        <v>1832</v>
      </c>
      <c r="B49" s="3" t="s">
        <v>1833</v>
      </c>
      <c r="C49" s="3" t="s">
        <v>1834</v>
      </c>
      <c r="D49" s="3" t="s">
        <v>1835</v>
      </c>
      <c r="E49" s="3" t="s">
        <v>1836</v>
      </c>
      <c r="F49" s="3" t="s">
        <v>1837</v>
      </c>
      <c r="G49" s="4">
        <v>44139.687650462962</v>
      </c>
      <c r="H49" s="3" t="s">
        <v>61</v>
      </c>
      <c r="J49" s="3" t="s">
        <v>83</v>
      </c>
      <c r="M49" s="3" t="s">
        <v>389</v>
      </c>
      <c r="P49" s="3" t="s">
        <v>50</v>
      </c>
      <c r="Q49" s="3" t="s">
        <v>3298</v>
      </c>
      <c r="AC49" s="3" t="s">
        <v>1838</v>
      </c>
      <c r="AD49" s="3" t="s">
        <v>1838</v>
      </c>
      <c r="AP49" s="3" t="s">
        <v>3298</v>
      </c>
      <c r="AS49" s="3" t="s">
        <v>273</v>
      </c>
      <c r="AV49" s="3" t="s">
        <v>1839</v>
      </c>
      <c r="BK49" s="3" t="s">
        <v>1840</v>
      </c>
      <c r="BO49" s="3" t="s">
        <v>3298</v>
      </c>
      <c r="BP49" s="3" t="s">
        <v>3298</v>
      </c>
      <c r="BQ49" s="3" t="s">
        <v>3298</v>
      </c>
      <c r="BR49" s="3" t="s">
        <v>3298</v>
      </c>
      <c r="BX49" s="3" t="s">
        <v>504</v>
      </c>
      <c r="CK49" s="3" t="s">
        <v>48</v>
      </c>
      <c r="CL49" s="3" t="s">
        <v>1841</v>
      </c>
      <c r="CN49" s="3" t="s">
        <v>176</v>
      </c>
      <c r="CO49" s="3" t="s">
        <v>176</v>
      </c>
      <c r="CP49" s="3" t="s">
        <v>1842</v>
      </c>
      <c r="CR49" s="3" t="s">
        <v>146</v>
      </c>
      <c r="CS49" s="3" t="s">
        <v>1843</v>
      </c>
      <c r="CU49" s="3" t="s">
        <v>76</v>
      </c>
      <c r="CV49" s="3" t="s">
        <v>76</v>
      </c>
      <c r="CW49" s="3" t="s">
        <v>75</v>
      </c>
      <c r="CX49" s="3" t="s">
        <v>75</v>
      </c>
      <c r="CY49" s="3" t="s">
        <v>101</v>
      </c>
      <c r="CZ49" s="3" t="s">
        <v>75</v>
      </c>
      <c r="DA49" s="3" t="s">
        <v>100</v>
      </c>
      <c r="DB49" s="3" t="s">
        <v>76</v>
      </c>
      <c r="DF49" s="3" t="s">
        <v>1844</v>
      </c>
      <c r="DG49" s="3" t="s">
        <v>1845</v>
      </c>
      <c r="DJ49" s="3" t="s">
        <v>963</v>
      </c>
      <c r="DK49" s="3" t="s">
        <v>234</v>
      </c>
      <c r="DL49" s="3" t="s">
        <v>61</v>
      </c>
    </row>
    <row r="50" spans="1:116" s="3" customFormat="1" x14ac:dyDescent="0.35">
      <c r="A50" s="3" t="s">
        <v>2450</v>
      </c>
      <c r="B50" s="3" t="s">
        <v>2451</v>
      </c>
      <c r="C50" s="3" t="s">
        <v>2452</v>
      </c>
      <c r="D50" s="3" t="s">
        <v>120</v>
      </c>
      <c r="E50" s="3">
        <v>6128741412</v>
      </c>
      <c r="F50" s="3" t="s">
        <v>2453</v>
      </c>
      <c r="G50" s="4">
        <v>44137.798252314817</v>
      </c>
      <c r="H50" s="3" t="s">
        <v>61</v>
      </c>
      <c r="J50" s="3" t="s">
        <v>83</v>
      </c>
      <c r="M50" s="3" t="s">
        <v>389</v>
      </c>
      <c r="P50" s="3" t="s">
        <v>50</v>
      </c>
      <c r="Q50" s="3" t="s">
        <v>3298</v>
      </c>
      <c r="AC50" s="3" t="s">
        <v>2454</v>
      </c>
      <c r="AD50" s="3" t="s">
        <v>2454</v>
      </c>
      <c r="AP50" s="3" t="s">
        <v>3298</v>
      </c>
      <c r="AS50" s="3" t="s">
        <v>273</v>
      </c>
      <c r="AV50" s="3" t="s">
        <v>2455</v>
      </c>
      <c r="BI50" s="3" t="s">
        <v>2456</v>
      </c>
      <c r="BK50" s="3" t="s">
        <v>585</v>
      </c>
      <c r="BL50" s="3" t="s">
        <v>3298</v>
      </c>
      <c r="BN50" s="3" t="s">
        <v>3298</v>
      </c>
      <c r="BX50" s="3" t="s">
        <v>713</v>
      </c>
      <c r="CF50" s="3">
        <v>10</v>
      </c>
      <c r="CG50" s="3">
        <v>60</v>
      </c>
      <c r="CI50" s="3" t="s">
        <v>2457</v>
      </c>
      <c r="CK50" s="3" t="s">
        <v>48</v>
      </c>
      <c r="CL50" s="3" t="s">
        <v>2458</v>
      </c>
      <c r="CN50" s="3" t="s">
        <v>176</v>
      </c>
      <c r="CO50" s="3" t="s">
        <v>176</v>
      </c>
      <c r="CR50" s="3" t="s">
        <v>73</v>
      </c>
      <c r="CU50" s="3" t="s">
        <v>100</v>
      </c>
      <c r="CV50" s="3" t="s">
        <v>100</v>
      </c>
      <c r="CW50" s="3" t="s">
        <v>100</v>
      </c>
      <c r="CX50" s="3" t="s">
        <v>100</v>
      </c>
      <c r="CY50" s="3" t="s">
        <v>101</v>
      </c>
      <c r="CZ50" s="3" t="s">
        <v>100</v>
      </c>
      <c r="DA50" s="3" t="s">
        <v>100</v>
      </c>
      <c r="DB50" s="3" t="s">
        <v>75</v>
      </c>
      <c r="DF50" s="3" t="s">
        <v>2459</v>
      </c>
      <c r="DG50" s="3" t="s">
        <v>2460</v>
      </c>
      <c r="DL50" s="3" t="s">
        <v>61</v>
      </c>
    </row>
    <row r="51" spans="1:116" s="3" customFormat="1" x14ac:dyDescent="0.35">
      <c r="A51" s="3" t="s">
        <v>103</v>
      </c>
      <c r="B51" s="3" t="s">
        <v>104</v>
      </c>
      <c r="C51" s="3" t="s">
        <v>105</v>
      </c>
      <c r="D51" s="3" t="s">
        <v>106</v>
      </c>
      <c r="F51" s="3" t="s">
        <v>107</v>
      </c>
      <c r="G51" s="4">
        <v>44158.390659722223</v>
      </c>
      <c r="H51" s="3" t="s">
        <v>48</v>
      </c>
      <c r="J51" s="3" t="s">
        <v>108</v>
      </c>
      <c r="P51" s="3" t="s">
        <v>109</v>
      </c>
      <c r="T51" s="3" t="s">
        <v>3298</v>
      </c>
      <c r="AC51" s="3" t="s">
        <v>110</v>
      </c>
      <c r="AD51" s="3" t="s">
        <v>110</v>
      </c>
      <c r="AP51" s="3" t="s">
        <v>3298</v>
      </c>
      <c r="AS51" s="3" t="s">
        <v>111</v>
      </c>
      <c r="AV51" s="3" t="s">
        <v>112</v>
      </c>
      <c r="BK51" s="3" t="s">
        <v>113</v>
      </c>
      <c r="BL51" s="3" t="s">
        <v>3298</v>
      </c>
      <c r="BM51" s="3" t="s">
        <v>3298</v>
      </c>
      <c r="BN51" s="3" t="s">
        <v>3298</v>
      </c>
      <c r="BP51" s="3" t="s">
        <v>3298</v>
      </c>
      <c r="BX51" s="3" t="s">
        <v>55</v>
      </c>
      <c r="CF51" s="3">
        <v>50</v>
      </c>
      <c r="CG51" s="3">
        <v>1400</v>
      </c>
      <c r="CH51" s="3">
        <v>200</v>
      </c>
      <c r="CI51" s="3" t="s">
        <v>114</v>
      </c>
      <c r="CK51" s="3" t="s">
        <v>61</v>
      </c>
      <c r="CN51" s="3" t="s">
        <v>99</v>
      </c>
      <c r="CP51" s="3" t="s">
        <v>115</v>
      </c>
      <c r="CR51" s="3" t="s">
        <v>73</v>
      </c>
      <c r="CS51" s="3" t="s">
        <v>116</v>
      </c>
      <c r="CU51" s="3" t="s">
        <v>100</v>
      </c>
      <c r="CV51" s="3" t="s">
        <v>100</v>
      </c>
      <c r="CW51" s="3" t="s">
        <v>100</v>
      </c>
      <c r="CX51" s="3" t="s">
        <v>75</v>
      </c>
      <c r="CY51" s="3" t="s">
        <v>75</v>
      </c>
      <c r="CZ51" s="3" t="s">
        <v>100</v>
      </c>
      <c r="DA51" s="3" t="s">
        <v>100</v>
      </c>
      <c r="DB51" s="3" t="s">
        <v>75</v>
      </c>
    </row>
    <row r="52" spans="1:116" s="3" customFormat="1" x14ac:dyDescent="0.35">
      <c r="A52" s="3" t="s">
        <v>77</v>
      </c>
      <c r="B52" s="3" t="s">
        <v>78</v>
      </c>
      <c r="C52" s="3" t="s">
        <v>79</v>
      </c>
      <c r="D52" s="3" t="s">
        <v>80</v>
      </c>
      <c r="E52" s="3" t="s">
        <v>81</v>
      </c>
      <c r="F52" s="3" t="s">
        <v>82</v>
      </c>
      <c r="G52" s="4">
        <v>44158.39130787037</v>
      </c>
      <c r="H52" s="3" t="s">
        <v>61</v>
      </c>
      <c r="J52" s="3" t="s">
        <v>83</v>
      </c>
      <c r="M52" s="3" t="s">
        <v>84</v>
      </c>
      <c r="P52" s="3" t="s">
        <v>85</v>
      </c>
      <c r="R52" s="3" t="s">
        <v>3298</v>
      </c>
      <c r="AC52" s="3" t="s">
        <v>86</v>
      </c>
      <c r="AD52" s="3" t="s">
        <v>86</v>
      </c>
      <c r="AP52" s="3" t="s">
        <v>3298</v>
      </c>
      <c r="AS52" s="3" t="s">
        <v>87</v>
      </c>
      <c r="AV52" s="3" t="s">
        <v>88</v>
      </c>
      <c r="BK52" s="3" t="s">
        <v>89</v>
      </c>
      <c r="BL52" s="3" t="s">
        <v>3298</v>
      </c>
      <c r="BN52" s="3" t="s">
        <v>3298</v>
      </c>
      <c r="BQ52" s="3" t="s">
        <v>3298</v>
      </c>
      <c r="BX52" s="3" t="s">
        <v>18</v>
      </c>
      <c r="CF52" s="3">
        <v>2</v>
      </c>
      <c r="CK52" s="3" t="s">
        <v>48</v>
      </c>
    </row>
    <row r="53" spans="1:116" s="3" customFormat="1" x14ac:dyDescent="0.35">
      <c r="A53" s="3" t="s">
        <v>3284</v>
      </c>
      <c r="B53" s="3" t="s">
        <v>3285</v>
      </c>
      <c r="C53" s="3" t="s">
        <v>3286</v>
      </c>
      <c r="D53" s="3" t="s">
        <v>3287</v>
      </c>
      <c r="E53" s="3">
        <v>5076425514</v>
      </c>
      <c r="F53" s="3" t="s">
        <v>3288</v>
      </c>
      <c r="G53" s="4">
        <v>44134.590590277781</v>
      </c>
      <c r="H53" s="3" t="s">
        <v>61</v>
      </c>
      <c r="J53" s="3" t="s">
        <v>83</v>
      </c>
      <c r="M53" s="3" t="s">
        <v>3057</v>
      </c>
      <c r="P53" s="3" t="s">
        <v>63</v>
      </c>
      <c r="V53" s="3" t="s">
        <v>3298</v>
      </c>
      <c r="AC53" s="3" t="s">
        <v>37</v>
      </c>
      <c r="AD53" s="3" t="s">
        <v>37</v>
      </c>
      <c r="AO53" s="3" t="s">
        <v>3298</v>
      </c>
      <c r="AQ53" s="3" t="s">
        <v>3289</v>
      </c>
      <c r="AS53" s="3" t="s">
        <v>124</v>
      </c>
      <c r="AV53" s="3" t="s">
        <v>3290</v>
      </c>
      <c r="BK53" s="3" t="s">
        <v>331</v>
      </c>
      <c r="BL53" s="3" t="s">
        <v>3298</v>
      </c>
      <c r="BM53" s="3" t="s">
        <v>3298</v>
      </c>
      <c r="BX53" s="3" t="s">
        <v>18</v>
      </c>
      <c r="CF53" s="3">
        <v>35</v>
      </c>
      <c r="CI53" s="3" t="s">
        <v>3291</v>
      </c>
      <c r="CK53" s="3" t="s">
        <v>61</v>
      </c>
      <c r="CN53" s="3" t="s">
        <v>176</v>
      </c>
      <c r="CR53" s="3" t="s">
        <v>73</v>
      </c>
      <c r="CU53" s="3" t="s">
        <v>76</v>
      </c>
      <c r="CV53" s="3" t="s">
        <v>76</v>
      </c>
      <c r="CW53" s="3" t="s">
        <v>75</v>
      </c>
      <c r="CX53" s="3" t="s">
        <v>100</v>
      </c>
      <c r="CY53" s="3" t="s">
        <v>76</v>
      </c>
      <c r="CZ53" s="3" t="s">
        <v>101</v>
      </c>
      <c r="DA53" s="3" t="s">
        <v>101</v>
      </c>
      <c r="DB53" s="3" t="s">
        <v>76</v>
      </c>
      <c r="DF53" s="3" t="s">
        <v>3292</v>
      </c>
      <c r="DG53" s="3" t="s">
        <v>3293</v>
      </c>
    </row>
    <row r="54" spans="1:116" s="3" customFormat="1" x14ac:dyDescent="0.35">
      <c r="A54" s="3" t="s">
        <v>483</v>
      </c>
      <c r="B54" s="3" t="s">
        <v>484</v>
      </c>
      <c r="C54" s="3" t="s">
        <v>485</v>
      </c>
      <c r="D54" s="3" t="s">
        <v>486</v>
      </c>
      <c r="E54" s="3" t="s">
        <v>487</v>
      </c>
      <c r="F54" s="3" t="s">
        <v>488</v>
      </c>
      <c r="G54" s="4">
        <v>44146.560277777775</v>
      </c>
      <c r="H54" s="3" t="s">
        <v>48</v>
      </c>
      <c r="J54" s="3" t="s">
        <v>83</v>
      </c>
      <c r="M54" s="3" t="s">
        <v>308</v>
      </c>
      <c r="P54" s="3" t="s">
        <v>226</v>
      </c>
      <c r="X54" s="3" t="s">
        <v>3298</v>
      </c>
      <c r="AC54" s="3" t="s">
        <v>317</v>
      </c>
      <c r="AD54" s="3" t="s">
        <v>317</v>
      </c>
      <c r="AP54" s="3" t="s">
        <v>3298</v>
      </c>
      <c r="AS54" s="3" t="s">
        <v>273</v>
      </c>
      <c r="AV54" s="3" t="s">
        <v>489</v>
      </c>
      <c r="BI54" s="3" t="s">
        <v>112</v>
      </c>
      <c r="BK54" s="3" t="s">
        <v>490</v>
      </c>
      <c r="BL54" s="3" t="s">
        <v>3298</v>
      </c>
      <c r="BM54" s="3" t="s">
        <v>3298</v>
      </c>
      <c r="BN54" s="3" t="s">
        <v>3298</v>
      </c>
      <c r="BX54" s="3" t="s">
        <v>55</v>
      </c>
      <c r="CF54" s="3" t="s">
        <v>491</v>
      </c>
      <c r="CG54" s="3" t="s">
        <v>492</v>
      </c>
      <c r="CH54" s="3" t="s">
        <v>493</v>
      </c>
      <c r="CI54" s="3" t="s">
        <v>494</v>
      </c>
      <c r="CK54" s="3" t="s">
        <v>61</v>
      </c>
      <c r="CN54" s="3" t="s">
        <v>193</v>
      </c>
      <c r="CP54" s="3" t="s">
        <v>495</v>
      </c>
      <c r="CR54" s="3" t="s">
        <v>146</v>
      </c>
      <c r="CU54" s="3" t="s">
        <v>75</v>
      </c>
      <c r="CV54" s="3" t="s">
        <v>75</v>
      </c>
      <c r="CW54" s="3" t="s">
        <v>100</v>
      </c>
      <c r="CX54" s="3" t="s">
        <v>76</v>
      </c>
      <c r="CY54" s="3" t="s">
        <v>75</v>
      </c>
      <c r="CZ54" s="3" t="s">
        <v>75</v>
      </c>
      <c r="DA54" s="3" t="s">
        <v>75</v>
      </c>
      <c r="DB54" s="3" t="s">
        <v>100</v>
      </c>
      <c r="DF54" s="3" t="s">
        <v>496</v>
      </c>
      <c r="DG54" s="3" t="s">
        <v>497</v>
      </c>
      <c r="DJ54" s="3" t="s">
        <v>425</v>
      </c>
      <c r="DK54" s="3" t="s">
        <v>134</v>
      </c>
    </row>
    <row r="55" spans="1:116" s="3" customFormat="1" x14ac:dyDescent="0.35">
      <c r="A55" s="3" t="s">
        <v>1258</v>
      </c>
      <c r="B55" s="3" t="s">
        <v>1259</v>
      </c>
      <c r="C55" s="3" t="s">
        <v>1260</v>
      </c>
      <c r="D55" s="3" t="s">
        <v>223</v>
      </c>
      <c r="E55" s="3">
        <v>3206697651</v>
      </c>
      <c r="F55" s="3" t="s">
        <v>1261</v>
      </c>
      <c r="G55" s="4">
        <v>44144.527696759258</v>
      </c>
      <c r="H55" s="3" t="s">
        <v>61</v>
      </c>
      <c r="J55" s="3" t="s">
        <v>83</v>
      </c>
      <c r="M55" s="3" t="s">
        <v>1262</v>
      </c>
      <c r="P55" s="3" t="s">
        <v>85</v>
      </c>
      <c r="R55" s="3" t="s">
        <v>3298</v>
      </c>
      <c r="BK55" s="3" t="s">
        <v>1263</v>
      </c>
      <c r="BP55" s="3" t="s">
        <v>3298</v>
      </c>
    </row>
    <row r="56" spans="1:116" s="3" customFormat="1" x14ac:dyDescent="0.35">
      <c r="A56" s="3" t="s">
        <v>1241</v>
      </c>
      <c r="B56" s="3" t="s">
        <v>784</v>
      </c>
      <c r="C56" s="3" t="s">
        <v>1242</v>
      </c>
      <c r="D56" s="3" t="s">
        <v>1243</v>
      </c>
      <c r="E56" s="3">
        <v>2187763112</v>
      </c>
      <c r="F56" s="3" t="s">
        <v>1244</v>
      </c>
      <c r="G56" s="4">
        <v>44144.531284722223</v>
      </c>
      <c r="H56" s="3" t="s">
        <v>61</v>
      </c>
      <c r="J56" s="3" t="s">
        <v>83</v>
      </c>
      <c r="M56" s="3" t="s">
        <v>1245</v>
      </c>
      <c r="P56" s="3" t="s">
        <v>85</v>
      </c>
      <c r="R56" s="3" t="s">
        <v>3298</v>
      </c>
      <c r="AC56" s="3" t="s">
        <v>1246</v>
      </c>
      <c r="AD56" s="3" t="s">
        <v>1246</v>
      </c>
      <c r="AP56" s="3" t="s">
        <v>3298</v>
      </c>
      <c r="AS56" s="3" t="s">
        <v>124</v>
      </c>
      <c r="AV56" s="3" t="s">
        <v>1247</v>
      </c>
      <c r="BK56" s="3" t="s">
        <v>1248</v>
      </c>
      <c r="BL56" s="3" t="s">
        <v>3298</v>
      </c>
      <c r="BM56" s="3" t="s">
        <v>3298</v>
      </c>
      <c r="BQ56" s="3" t="s">
        <v>3298</v>
      </c>
      <c r="BR56" s="3" t="s">
        <v>3298</v>
      </c>
      <c r="BX56" s="3" t="s">
        <v>713</v>
      </c>
      <c r="CK56" s="3" t="s">
        <v>61</v>
      </c>
      <c r="CN56" s="3" t="s">
        <v>72</v>
      </c>
      <c r="CP56" s="3" t="s">
        <v>1249</v>
      </c>
      <c r="CR56" s="3" t="s">
        <v>195</v>
      </c>
      <c r="CU56" s="3" t="s">
        <v>76</v>
      </c>
      <c r="CV56" s="3" t="s">
        <v>75</v>
      </c>
      <c r="CW56" s="3" t="s">
        <v>75</v>
      </c>
      <c r="CX56" s="3" t="s">
        <v>76</v>
      </c>
      <c r="CY56" s="3" t="s">
        <v>76</v>
      </c>
      <c r="CZ56" s="3" t="s">
        <v>100</v>
      </c>
      <c r="DA56" s="3" t="s">
        <v>100</v>
      </c>
      <c r="DB56" s="3" t="s">
        <v>75</v>
      </c>
      <c r="DG56" s="3" t="s">
        <v>1250</v>
      </c>
      <c r="DL56" s="3" t="s">
        <v>61</v>
      </c>
    </row>
    <row r="57" spans="1:116" s="3" customFormat="1" x14ac:dyDescent="0.35">
      <c r="A57" s="3" t="s">
        <v>3025</v>
      </c>
      <c r="B57" s="3" t="s">
        <v>3026</v>
      </c>
      <c r="C57" s="3" t="s">
        <v>3027</v>
      </c>
      <c r="D57" s="3" t="s">
        <v>3028</v>
      </c>
      <c r="E57" s="3">
        <v>3203255224</v>
      </c>
      <c r="F57" s="3" t="s">
        <v>3029</v>
      </c>
      <c r="G57" s="4">
        <v>44137.503530092596</v>
      </c>
      <c r="H57" s="3" t="s">
        <v>61</v>
      </c>
      <c r="J57" s="3" t="s">
        <v>83</v>
      </c>
      <c r="M57" s="3" t="s">
        <v>3030</v>
      </c>
      <c r="P57" s="3" t="s">
        <v>85</v>
      </c>
      <c r="R57" s="3" t="s">
        <v>3298</v>
      </c>
      <c r="AC57" s="3" t="s">
        <v>450</v>
      </c>
      <c r="AD57" s="3" t="s">
        <v>450</v>
      </c>
      <c r="AP57" s="3" t="s">
        <v>3298</v>
      </c>
      <c r="AS57" s="3" t="s">
        <v>124</v>
      </c>
      <c r="AV57" s="3" t="s">
        <v>3031</v>
      </c>
      <c r="BI57" s="3" t="s">
        <v>3032</v>
      </c>
      <c r="BK57" s="3" t="s">
        <v>1004</v>
      </c>
      <c r="BL57" s="3" t="s">
        <v>3298</v>
      </c>
      <c r="BP57" s="3" t="s">
        <v>3298</v>
      </c>
      <c r="BQ57" s="3" t="s">
        <v>3298</v>
      </c>
      <c r="BX57" s="3" t="s">
        <v>68</v>
      </c>
      <c r="CF57" s="3" t="s">
        <v>3033</v>
      </c>
      <c r="CG57" s="3">
        <v>250</v>
      </c>
      <c r="CI57" s="3" t="s">
        <v>3034</v>
      </c>
      <c r="CK57" s="3" t="s">
        <v>61</v>
      </c>
      <c r="CN57" s="3" t="s">
        <v>72</v>
      </c>
      <c r="CP57" s="3" t="s">
        <v>3035</v>
      </c>
      <c r="CR57" s="3" t="s">
        <v>195</v>
      </c>
      <c r="CU57" s="3" t="s">
        <v>75</v>
      </c>
      <c r="CV57" s="3" t="s">
        <v>75</v>
      </c>
      <c r="CW57" s="3" t="s">
        <v>75</v>
      </c>
      <c r="CX57" s="3" t="s">
        <v>76</v>
      </c>
      <c r="CY57" s="3" t="s">
        <v>75</v>
      </c>
      <c r="CZ57" s="3" t="s">
        <v>100</v>
      </c>
      <c r="DA57" s="3" t="s">
        <v>100</v>
      </c>
      <c r="DB57" s="3" t="s">
        <v>75</v>
      </c>
      <c r="DF57" s="3" t="s">
        <v>3036</v>
      </c>
      <c r="DG57" s="3" t="s">
        <v>3037</v>
      </c>
      <c r="DL57" s="3" t="s">
        <v>61</v>
      </c>
    </row>
    <row r="58" spans="1:116" s="3" customFormat="1" x14ac:dyDescent="0.35">
      <c r="A58" s="3" t="s">
        <v>2045</v>
      </c>
      <c r="B58" s="3" t="s">
        <v>2046</v>
      </c>
      <c r="C58" s="3" t="s">
        <v>1456</v>
      </c>
      <c r="D58" s="3" t="s">
        <v>2047</v>
      </c>
      <c r="E58" s="3">
        <v>6513794222</v>
      </c>
      <c r="F58" s="3" t="s">
        <v>2048</v>
      </c>
      <c r="G58" s="4">
        <v>44138.656006944446</v>
      </c>
      <c r="H58" s="3" t="s">
        <v>48</v>
      </c>
      <c r="J58" s="3" t="s">
        <v>83</v>
      </c>
      <c r="M58" s="3" t="s">
        <v>37</v>
      </c>
      <c r="N58" s="3" t="s">
        <v>2049</v>
      </c>
      <c r="P58" s="3" t="s">
        <v>50</v>
      </c>
      <c r="Q58" s="3" t="s">
        <v>3298</v>
      </c>
      <c r="AC58" s="3" t="s">
        <v>1743</v>
      </c>
      <c r="AD58" s="3" t="s">
        <v>1743</v>
      </c>
      <c r="AP58" s="3" t="s">
        <v>3298</v>
      </c>
      <c r="AQ58" s="3" t="s">
        <v>2050</v>
      </c>
      <c r="AS58" s="3" t="s">
        <v>1109</v>
      </c>
      <c r="AT58" s="3" t="s">
        <v>2051</v>
      </c>
      <c r="AV58" s="3" t="s">
        <v>2052</v>
      </c>
      <c r="BI58" s="3" t="s">
        <v>2053</v>
      </c>
      <c r="BK58" s="3" t="s">
        <v>157</v>
      </c>
      <c r="BL58" s="3" t="s">
        <v>3298</v>
      </c>
      <c r="BM58" s="3" t="s">
        <v>3298</v>
      </c>
      <c r="BN58" s="3" t="s">
        <v>3298</v>
      </c>
      <c r="BO58" s="3" t="s">
        <v>3298</v>
      </c>
      <c r="BP58" s="3" t="s">
        <v>3298</v>
      </c>
      <c r="BQ58" s="3" t="s">
        <v>3298</v>
      </c>
      <c r="BR58" s="3" t="s">
        <v>3298</v>
      </c>
      <c r="BX58" s="3" t="s">
        <v>543</v>
      </c>
      <c r="CI58" s="3" t="s">
        <v>2054</v>
      </c>
      <c r="CK58" s="3" t="s">
        <v>48</v>
      </c>
      <c r="CL58" s="3" t="s">
        <v>2055</v>
      </c>
      <c r="CN58" s="3" t="s">
        <v>99</v>
      </c>
      <c r="CO58" s="3" t="s">
        <v>99</v>
      </c>
      <c r="CP58" s="3" t="s">
        <v>2056</v>
      </c>
      <c r="CR58" s="3" t="s">
        <v>73</v>
      </c>
      <c r="CS58" s="3" t="s">
        <v>2057</v>
      </c>
      <c r="CU58" s="3" t="s">
        <v>100</v>
      </c>
      <c r="CV58" s="3" t="s">
        <v>100</v>
      </c>
      <c r="CW58" s="3" t="s">
        <v>100</v>
      </c>
      <c r="CX58" s="3" t="s">
        <v>75</v>
      </c>
      <c r="CY58" s="3" t="s">
        <v>100</v>
      </c>
      <c r="CZ58" s="3" t="s">
        <v>100</v>
      </c>
      <c r="DA58" s="3" t="s">
        <v>100</v>
      </c>
      <c r="DB58" s="3" t="s">
        <v>76</v>
      </c>
      <c r="DC58" s="3" t="s">
        <v>100</v>
      </c>
      <c r="DD58" s="3" t="s">
        <v>2058</v>
      </c>
      <c r="DF58" s="3" t="s">
        <v>2059</v>
      </c>
      <c r="DG58" s="3" t="s">
        <v>2060</v>
      </c>
      <c r="DH58" s="3" t="s">
        <v>2061</v>
      </c>
      <c r="DK58" s="3" t="s">
        <v>234</v>
      </c>
    </row>
    <row r="59" spans="1:116" s="3" customFormat="1" x14ac:dyDescent="0.35">
      <c r="A59" s="3" t="s">
        <v>2309</v>
      </c>
      <c r="B59" s="3" t="s">
        <v>1683</v>
      </c>
      <c r="C59" s="3" t="s">
        <v>2310</v>
      </c>
      <c r="D59" s="3" t="s">
        <v>2311</v>
      </c>
      <c r="E59" s="3">
        <v>6785948011</v>
      </c>
      <c r="F59" s="3" t="s">
        <v>2312</v>
      </c>
      <c r="G59" s="4">
        <v>44138.399363425924</v>
      </c>
      <c r="H59" s="3" t="s">
        <v>48</v>
      </c>
      <c r="J59" s="3" t="s">
        <v>49</v>
      </c>
      <c r="P59" s="3" t="s">
        <v>85</v>
      </c>
      <c r="R59" s="3" t="s">
        <v>3298</v>
      </c>
      <c r="AC59" s="3" t="s">
        <v>342</v>
      </c>
      <c r="AD59" s="3" t="s">
        <v>342</v>
      </c>
      <c r="AL59" s="3" t="s">
        <v>3298</v>
      </c>
      <c r="AS59" s="3" t="s">
        <v>273</v>
      </c>
      <c r="AV59" s="3" t="s">
        <v>155</v>
      </c>
      <c r="BK59" s="3" t="s">
        <v>2313</v>
      </c>
      <c r="BL59" s="3" t="s">
        <v>3298</v>
      </c>
      <c r="BN59" s="3" t="s">
        <v>3298</v>
      </c>
      <c r="BO59" s="3" t="s">
        <v>3298</v>
      </c>
      <c r="BP59" s="3" t="s">
        <v>3298</v>
      </c>
      <c r="BR59" s="3" t="s">
        <v>3298</v>
      </c>
      <c r="BX59" s="3" t="s">
        <v>98</v>
      </c>
      <c r="CF59" s="3">
        <v>300</v>
      </c>
      <c r="CH59" s="3">
        <v>300</v>
      </c>
      <c r="CI59" s="3" t="s">
        <v>2314</v>
      </c>
      <c r="CK59" s="3" t="s">
        <v>48</v>
      </c>
      <c r="CL59" s="3" t="s">
        <v>2315</v>
      </c>
      <c r="CN59" s="3" t="s">
        <v>176</v>
      </c>
      <c r="CO59" s="3" t="s">
        <v>176</v>
      </c>
      <c r="CR59" s="3" t="s">
        <v>146</v>
      </c>
      <c r="CU59" s="3" t="s">
        <v>100</v>
      </c>
      <c r="CV59" s="3" t="s">
        <v>100</v>
      </c>
      <c r="CW59" s="3" t="s">
        <v>100</v>
      </c>
      <c r="CX59" s="3" t="s">
        <v>100</v>
      </c>
      <c r="CY59" s="3" t="s">
        <v>100</v>
      </c>
      <c r="CZ59" s="3" t="s">
        <v>100</v>
      </c>
      <c r="DA59" s="3" t="s">
        <v>100</v>
      </c>
      <c r="DB59" s="3" t="s">
        <v>100</v>
      </c>
      <c r="DF59" s="3" t="s">
        <v>2316</v>
      </c>
      <c r="DG59" s="3" t="s">
        <v>2317</v>
      </c>
      <c r="DH59" s="3" t="s">
        <v>61</v>
      </c>
      <c r="DK59" s="3" t="s">
        <v>102</v>
      </c>
    </row>
    <row r="60" spans="1:116" s="3" customFormat="1" x14ac:dyDescent="0.35">
      <c r="A60" s="3" t="s">
        <v>1010</v>
      </c>
      <c r="B60" s="3" t="s">
        <v>1011</v>
      </c>
      <c r="C60" s="3" t="s">
        <v>1012</v>
      </c>
      <c r="D60" s="3" t="s">
        <v>306</v>
      </c>
      <c r="E60" s="3" t="s">
        <v>1013</v>
      </c>
      <c r="F60" s="3" t="s">
        <v>1014</v>
      </c>
      <c r="G60" s="4">
        <v>44144.630694444444</v>
      </c>
      <c r="H60" s="3" t="s">
        <v>61</v>
      </c>
      <c r="J60" s="3" t="s">
        <v>83</v>
      </c>
      <c r="M60" s="3" t="s">
        <v>743</v>
      </c>
      <c r="P60" s="3" t="s">
        <v>1015</v>
      </c>
      <c r="Q60" s="3" t="s">
        <v>3298</v>
      </c>
      <c r="T60" s="3" t="s">
        <v>3298</v>
      </c>
      <c r="Z60" s="3" t="s">
        <v>3298</v>
      </c>
      <c r="AC60" s="3" t="s">
        <v>711</v>
      </c>
      <c r="AD60" s="3" t="s">
        <v>711</v>
      </c>
      <c r="AP60" s="3" t="s">
        <v>3298</v>
      </c>
      <c r="AS60" s="3" t="s">
        <v>124</v>
      </c>
      <c r="AV60" s="3" t="s">
        <v>1016</v>
      </c>
      <c r="BK60" s="3" t="s">
        <v>1017</v>
      </c>
      <c r="BL60" s="3" t="s">
        <v>3298</v>
      </c>
      <c r="BM60" s="3" t="s">
        <v>3298</v>
      </c>
      <c r="BN60" s="3" t="s">
        <v>3298</v>
      </c>
      <c r="BQ60" s="3" t="s">
        <v>3298</v>
      </c>
      <c r="BX60" s="3" t="s">
        <v>18</v>
      </c>
      <c r="CF60" s="3">
        <v>100</v>
      </c>
      <c r="CI60" s="3" t="s">
        <v>1018</v>
      </c>
      <c r="CK60" s="3" t="s">
        <v>61</v>
      </c>
      <c r="CN60" s="3" t="s">
        <v>193</v>
      </c>
      <c r="CR60" s="3" t="s">
        <v>146</v>
      </c>
      <c r="CU60" s="3" t="s">
        <v>75</v>
      </c>
      <c r="CV60" s="3" t="s">
        <v>75</v>
      </c>
      <c r="CW60" s="3" t="s">
        <v>75</v>
      </c>
      <c r="CX60" s="3" t="s">
        <v>76</v>
      </c>
      <c r="CY60" s="3" t="s">
        <v>76</v>
      </c>
      <c r="CZ60" s="3" t="s">
        <v>75</v>
      </c>
      <c r="DA60" s="3" t="s">
        <v>75</v>
      </c>
      <c r="DB60" s="3" t="s">
        <v>75</v>
      </c>
      <c r="DJ60" s="3" t="s">
        <v>133</v>
      </c>
      <c r="DK60" s="3" t="s">
        <v>134</v>
      </c>
      <c r="DL60" s="3" t="s">
        <v>48</v>
      </c>
    </row>
    <row r="61" spans="1:116" s="3" customFormat="1" x14ac:dyDescent="0.35">
      <c r="A61" s="3" t="s">
        <v>2080</v>
      </c>
      <c r="B61" s="3" t="s">
        <v>2081</v>
      </c>
      <c r="C61" s="3" t="s">
        <v>2082</v>
      </c>
      <c r="D61" s="3" t="s">
        <v>2083</v>
      </c>
      <c r="E61" s="3">
        <v>2085355372</v>
      </c>
      <c r="F61" s="3" t="s">
        <v>2084</v>
      </c>
      <c r="G61" s="4">
        <v>44138.605520833335</v>
      </c>
      <c r="H61" s="3" t="s">
        <v>48</v>
      </c>
      <c r="J61" s="3" t="s">
        <v>2085</v>
      </c>
      <c r="P61" s="3" t="s">
        <v>404</v>
      </c>
      <c r="U61" s="3" t="s">
        <v>3298</v>
      </c>
      <c r="AC61" s="3" t="s">
        <v>2086</v>
      </c>
      <c r="AD61" s="3" t="s">
        <v>2086</v>
      </c>
      <c r="AK61" s="3" t="s">
        <v>3298</v>
      </c>
      <c r="AP61" s="3" t="s">
        <v>3298</v>
      </c>
      <c r="AS61" s="3" t="s">
        <v>52</v>
      </c>
      <c r="AV61" s="3" t="s">
        <v>463</v>
      </c>
      <c r="BK61" s="3" t="s">
        <v>89</v>
      </c>
      <c r="BL61" s="3" t="s">
        <v>3298</v>
      </c>
      <c r="BN61" s="3" t="s">
        <v>3298</v>
      </c>
      <c r="BQ61" s="3" t="s">
        <v>3298</v>
      </c>
      <c r="CK61" s="3" t="s">
        <v>61</v>
      </c>
      <c r="CN61" s="3" t="s">
        <v>99</v>
      </c>
      <c r="CR61" s="3" t="s">
        <v>146</v>
      </c>
      <c r="CU61" s="3" t="s">
        <v>100</v>
      </c>
      <c r="CV61" s="3" t="s">
        <v>100</v>
      </c>
      <c r="CW61" s="3" t="s">
        <v>100</v>
      </c>
      <c r="CX61" s="3" t="s">
        <v>75</v>
      </c>
      <c r="CY61" s="3" t="s">
        <v>75</v>
      </c>
      <c r="CZ61" s="3" t="s">
        <v>100</v>
      </c>
      <c r="DA61" s="3" t="s">
        <v>100</v>
      </c>
      <c r="DB61" s="3" t="s">
        <v>76</v>
      </c>
      <c r="DK61" s="3" t="s">
        <v>234</v>
      </c>
    </row>
    <row r="62" spans="1:116" s="3" customFormat="1" x14ac:dyDescent="0.35">
      <c r="A62" s="3" t="s">
        <v>984</v>
      </c>
      <c r="B62" s="3" t="s">
        <v>985</v>
      </c>
      <c r="C62" s="3" t="s">
        <v>986</v>
      </c>
      <c r="D62" s="3" t="s">
        <v>306</v>
      </c>
      <c r="E62" s="3" t="s">
        <v>987</v>
      </c>
      <c r="F62" s="3" t="s">
        <v>988</v>
      </c>
      <c r="G62" s="4">
        <v>44144.647581018522</v>
      </c>
      <c r="H62" s="3" t="s">
        <v>61</v>
      </c>
      <c r="J62" s="3" t="s">
        <v>83</v>
      </c>
      <c r="M62" s="3" t="s">
        <v>989</v>
      </c>
      <c r="P62" s="3" t="s">
        <v>109</v>
      </c>
      <c r="T62" s="3" t="s">
        <v>3298</v>
      </c>
      <c r="AC62" s="3" t="s">
        <v>990</v>
      </c>
      <c r="AD62" s="3" t="s">
        <v>990</v>
      </c>
      <c r="AP62" s="3" t="s">
        <v>3298</v>
      </c>
      <c r="AS62" s="3" t="s">
        <v>87</v>
      </c>
      <c r="AV62" s="3" t="s">
        <v>463</v>
      </c>
      <c r="BI62" s="3" t="s">
        <v>991</v>
      </c>
      <c r="BK62" s="3" t="s">
        <v>542</v>
      </c>
      <c r="BL62" s="3" t="s">
        <v>3298</v>
      </c>
      <c r="BN62" s="3" t="s">
        <v>3298</v>
      </c>
      <c r="BO62" s="3" t="s">
        <v>3298</v>
      </c>
      <c r="BP62" s="3" t="s">
        <v>3298</v>
      </c>
      <c r="BX62" s="3" t="s">
        <v>391</v>
      </c>
      <c r="CF62" s="5">
        <v>8000</v>
      </c>
      <c r="CI62" s="3" t="s">
        <v>992</v>
      </c>
      <c r="CK62" s="3" t="s">
        <v>61</v>
      </c>
      <c r="CN62" s="3" t="s">
        <v>176</v>
      </c>
      <c r="CR62" s="3" t="s">
        <v>146</v>
      </c>
      <c r="CU62" s="3" t="s">
        <v>75</v>
      </c>
      <c r="CV62" s="3" t="s">
        <v>75</v>
      </c>
      <c r="CW62" s="3" t="s">
        <v>100</v>
      </c>
      <c r="CX62" s="3" t="s">
        <v>75</v>
      </c>
      <c r="CZ62" s="3" t="s">
        <v>75</v>
      </c>
      <c r="DA62" s="3" t="s">
        <v>75</v>
      </c>
      <c r="DF62" s="3" t="s">
        <v>993</v>
      </c>
      <c r="DG62" s="3" t="s">
        <v>994</v>
      </c>
      <c r="DJ62" s="3" t="s">
        <v>219</v>
      </c>
      <c r="DK62" s="3" t="s">
        <v>134</v>
      </c>
      <c r="DL62" s="3" t="s">
        <v>48</v>
      </c>
    </row>
    <row r="63" spans="1:116" s="3" customFormat="1" x14ac:dyDescent="0.35">
      <c r="A63" s="3" t="s">
        <v>590</v>
      </c>
      <c r="B63" s="3" t="s">
        <v>591</v>
      </c>
      <c r="C63" s="3" t="s">
        <v>592</v>
      </c>
      <c r="D63" s="3" t="s">
        <v>593</v>
      </c>
      <c r="E63" s="3" t="s">
        <v>594</v>
      </c>
      <c r="F63" s="3" t="s">
        <v>595</v>
      </c>
      <c r="G63" s="4">
        <v>44146.378564814811</v>
      </c>
      <c r="H63" s="3" t="s">
        <v>61</v>
      </c>
      <c r="J63" s="3" t="s">
        <v>83</v>
      </c>
      <c r="M63" s="3" t="s">
        <v>596</v>
      </c>
      <c r="P63" s="3" t="s">
        <v>63</v>
      </c>
      <c r="V63" s="3" t="s">
        <v>3298</v>
      </c>
      <c r="AC63" s="3" t="s">
        <v>597</v>
      </c>
      <c r="AD63" s="3" t="s">
        <v>597</v>
      </c>
      <c r="AM63" s="3" t="s">
        <v>3298</v>
      </c>
      <c r="AO63" s="3" t="s">
        <v>3298</v>
      </c>
      <c r="AP63" s="3" t="s">
        <v>3298</v>
      </c>
      <c r="AQ63" s="3" t="s">
        <v>598</v>
      </c>
      <c r="AS63" s="3" t="s">
        <v>111</v>
      </c>
      <c r="AV63" s="3" t="s">
        <v>112</v>
      </c>
      <c r="BK63" s="3" t="s">
        <v>288</v>
      </c>
      <c r="BN63" s="3" t="s">
        <v>3298</v>
      </c>
      <c r="CR63" s="3" t="s">
        <v>73</v>
      </c>
      <c r="DF63" s="3" t="s">
        <v>599</v>
      </c>
      <c r="DJ63" s="3" t="s">
        <v>397</v>
      </c>
      <c r="DK63" s="3" t="s">
        <v>234</v>
      </c>
      <c r="DL63" s="3" t="s">
        <v>61</v>
      </c>
    </row>
    <row r="64" spans="1:116" s="3" customFormat="1" x14ac:dyDescent="0.35">
      <c r="A64" s="3" t="s">
        <v>1782</v>
      </c>
      <c r="B64" s="3" t="s">
        <v>1783</v>
      </c>
      <c r="C64" s="3" t="s">
        <v>1784</v>
      </c>
      <c r="D64" s="3" t="s">
        <v>1785</v>
      </c>
      <c r="E64" s="3">
        <v>2027703252</v>
      </c>
      <c r="F64" s="3" t="s">
        <v>1786</v>
      </c>
      <c r="G64" s="4">
        <v>44140.376805555556</v>
      </c>
      <c r="H64" s="3" t="s">
        <v>48</v>
      </c>
      <c r="J64" s="3" t="s">
        <v>1757</v>
      </c>
      <c r="P64" s="3" t="s">
        <v>85</v>
      </c>
      <c r="R64" s="3" t="s">
        <v>3298</v>
      </c>
      <c r="AC64" s="3" t="s">
        <v>441</v>
      </c>
      <c r="AD64" s="3" t="s">
        <v>441</v>
      </c>
      <c r="AM64" s="3" t="s">
        <v>3298</v>
      </c>
      <c r="AP64" s="3" t="s">
        <v>3298</v>
      </c>
      <c r="AS64" s="3" t="s">
        <v>273</v>
      </c>
      <c r="AV64" s="3" t="s">
        <v>1787</v>
      </c>
      <c r="BI64" s="3" t="s">
        <v>1788</v>
      </c>
      <c r="BK64" s="3" t="s">
        <v>143</v>
      </c>
      <c r="BL64" s="3" t="s">
        <v>3298</v>
      </c>
      <c r="BN64" s="3" t="s">
        <v>3298</v>
      </c>
      <c r="BO64" s="3" t="s">
        <v>3298</v>
      </c>
      <c r="BP64" s="3" t="s">
        <v>3298</v>
      </c>
      <c r="BQ64" s="3" t="s">
        <v>3298</v>
      </c>
      <c r="BX64" s="3" t="s">
        <v>55</v>
      </c>
      <c r="CF64" s="3">
        <v>50</v>
      </c>
      <c r="CG64" s="3">
        <v>250</v>
      </c>
      <c r="CH64" s="3">
        <v>200</v>
      </c>
      <c r="CI64" s="3" t="s">
        <v>1789</v>
      </c>
      <c r="CK64" s="3" t="s">
        <v>61</v>
      </c>
      <c r="CN64" s="3" t="s">
        <v>176</v>
      </c>
      <c r="CR64" s="3" t="s">
        <v>146</v>
      </c>
      <c r="CU64" s="3" t="s">
        <v>100</v>
      </c>
      <c r="CV64" s="3" t="s">
        <v>75</v>
      </c>
      <c r="CW64" s="3" t="s">
        <v>100</v>
      </c>
      <c r="CX64" s="3" t="s">
        <v>75</v>
      </c>
      <c r="CY64" s="3" t="s">
        <v>75</v>
      </c>
      <c r="CZ64" s="3" t="s">
        <v>100</v>
      </c>
      <c r="DA64" s="3" t="s">
        <v>100</v>
      </c>
      <c r="DB64" s="3" t="s">
        <v>76</v>
      </c>
      <c r="DF64" s="3" t="s">
        <v>1790</v>
      </c>
      <c r="DG64" s="3" t="s">
        <v>1791</v>
      </c>
      <c r="DK64" s="3" t="s">
        <v>102</v>
      </c>
    </row>
    <row r="65" spans="1:116" s="3" customFormat="1" x14ac:dyDescent="0.35">
      <c r="A65" s="3" t="s">
        <v>1805</v>
      </c>
      <c r="B65" s="3" t="s">
        <v>828</v>
      </c>
      <c r="C65" s="3" t="s">
        <v>1806</v>
      </c>
      <c r="D65" s="3" t="s">
        <v>1807</v>
      </c>
      <c r="E65" s="3">
        <v>4025176633</v>
      </c>
      <c r="F65" s="3" t="s">
        <v>1808</v>
      </c>
      <c r="G65" s="4">
        <v>44140.278344907405</v>
      </c>
      <c r="H65" s="3" t="s">
        <v>61</v>
      </c>
      <c r="J65" s="3" t="s">
        <v>1809</v>
      </c>
      <c r="P65" s="3" t="s">
        <v>50</v>
      </c>
      <c r="Q65" s="3" t="s">
        <v>3298</v>
      </c>
      <c r="AC65" s="3" t="s">
        <v>462</v>
      </c>
      <c r="AD65" s="3" t="s">
        <v>462</v>
      </c>
      <c r="AM65" s="3" t="s">
        <v>3298</v>
      </c>
      <c r="AS65" s="3" t="s">
        <v>52</v>
      </c>
      <c r="AV65" s="3" t="s">
        <v>1810</v>
      </c>
      <c r="BK65" s="3" t="s">
        <v>275</v>
      </c>
      <c r="BL65" s="3" t="s">
        <v>3298</v>
      </c>
      <c r="BX65" s="3" t="s">
        <v>18</v>
      </c>
      <c r="CK65" s="3" t="s">
        <v>61</v>
      </c>
      <c r="CN65" s="3" t="s">
        <v>72</v>
      </c>
      <c r="CR65" s="3" t="s">
        <v>73</v>
      </c>
      <c r="CU65" s="3" t="s">
        <v>75</v>
      </c>
      <c r="CV65" s="3" t="s">
        <v>100</v>
      </c>
      <c r="CW65" s="3" t="s">
        <v>75</v>
      </c>
      <c r="CX65" s="3" t="s">
        <v>75</v>
      </c>
      <c r="CY65" s="3" t="s">
        <v>76</v>
      </c>
      <c r="DL65" s="3" t="s">
        <v>61</v>
      </c>
    </row>
    <row r="66" spans="1:116" s="3" customFormat="1" x14ac:dyDescent="0.35">
      <c r="A66" s="3" t="s">
        <v>2504</v>
      </c>
      <c r="B66" s="3" t="s">
        <v>2505</v>
      </c>
      <c r="C66" s="3" t="s">
        <v>2506</v>
      </c>
      <c r="D66" s="3" t="s">
        <v>2507</v>
      </c>
      <c r="E66" s="3" t="s">
        <v>2508</v>
      </c>
      <c r="F66" s="3" t="s">
        <v>2509</v>
      </c>
      <c r="G66" s="4">
        <v>44137.662430555552</v>
      </c>
      <c r="H66" s="3" t="s">
        <v>48</v>
      </c>
      <c r="J66" s="3" t="s">
        <v>2510</v>
      </c>
      <c r="P66" s="3" t="s">
        <v>50</v>
      </c>
      <c r="Q66" s="3" t="s">
        <v>3298</v>
      </c>
      <c r="AC66" s="3" t="s">
        <v>1688</v>
      </c>
      <c r="AD66" s="3" t="s">
        <v>1688</v>
      </c>
      <c r="AM66" s="3" t="s">
        <v>3298</v>
      </c>
      <c r="AO66" s="3" t="s">
        <v>3298</v>
      </c>
      <c r="AP66" s="3" t="s">
        <v>3298</v>
      </c>
      <c r="AS66" s="3" t="s">
        <v>273</v>
      </c>
      <c r="AV66" s="3" t="s">
        <v>463</v>
      </c>
      <c r="BI66" s="3" t="s">
        <v>2511</v>
      </c>
      <c r="BK66" s="3" t="s">
        <v>37</v>
      </c>
      <c r="BS66" s="3" t="s">
        <v>3298</v>
      </c>
      <c r="BV66" s="3" t="s">
        <v>2512</v>
      </c>
      <c r="CR66" s="3" t="s">
        <v>146</v>
      </c>
      <c r="CS66" s="3" t="s">
        <v>2513</v>
      </c>
      <c r="DF66" s="3" t="s">
        <v>2514</v>
      </c>
      <c r="DG66" s="3" t="s">
        <v>2515</v>
      </c>
      <c r="DK66" s="3" t="s">
        <v>134</v>
      </c>
    </row>
    <row r="67" spans="1:116" s="3" customFormat="1" x14ac:dyDescent="0.35">
      <c r="A67" s="3" t="s">
        <v>1586</v>
      </c>
      <c r="B67" s="3" t="s">
        <v>1587</v>
      </c>
      <c r="C67" s="3" t="s">
        <v>1588</v>
      </c>
      <c r="D67" s="3" t="s">
        <v>1589</v>
      </c>
      <c r="E67" s="3">
        <v>2182812144</v>
      </c>
      <c r="F67" s="3" t="s">
        <v>1590</v>
      </c>
      <c r="G67" s="4">
        <v>44144.400937500002</v>
      </c>
      <c r="H67" s="3" t="s">
        <v>61</v>
      </c>
      <c r="J67" s="3" t="s">
        <v>83</v>
      </c>
      <c r="M67" s="3" t="s">
        <v>1591</v>
      </c>
      <c r="P67" s="3" t="s">
        <v>85</v>
      </c>
      <c r="R67" s="3" t="s">
        <v>3298</v>
      </c>
      <c r="AC67" s="3" t="s">
        <v>86</v>
      </c>
      <c r="AD67" s="3" t="s">
        <v>86</v>
      </c>
      <c r="AP67" s="3" t="s">
        <v>3298</v>
      </c>
      <c r="AS67" s="3" t="s">
        <v>124</v>
      </c>
      <c r="AV67" s="3" t="s">
        <v>1592</v>
      </c>
      <c r="BI67" s="3" t="s">
        <v>1593</v>
      </c>
      <c r="BK67" s="3" t="s">
        <v>748</v>
      </c>
      <c r="BQ67" s="3" t="s">
        <v>3298</v>
      </c>
      <c r="BX67" s="3" t="s">
        <v>19</v>
      </c>
      <c r="CG67" s="3">
        <v>200</v>
      </c>
      <c r="CI67" s="3" t="s">
        <v>1594</v>
      </c>
      <c r="CK67" s="3" t="s">
        <v>61</v>
      </c>
      <c r="CN67" s="3" t="s">
        <v>72</v>
      </c>
      <c r="CP67" s="3" t="s">
        <v>1595</v>
      </c>
      <c r="CR67" s="3" t="s">
        <v>146</v>
      </c>
      <c r="CS67" s="3" t="s">
        <v>1596</v>
      </c>
      <c r="CU67" s="3" t="s">
        <v>76</v>
      </c>
      <c r="CV67" s="3" t="s">
        <v>100</v>
      </c>
      <c r="CW67" s="3" t="s">
        <v>100</v>
      </c>
      <c r="CX67" s="3" t="s">
        <v>100</v>
      </c>
      <c r="CY67" s="3" t="s">
        <v>75</v>
      </c>
      <c r="CZ67" s="3" t="s">
        <v>100</v>
      </c>
      <c r="DA67" s="3" t="s">
        <v>100</v>
      </c>
      <c r="DB67" s="3" t="s">
        <v>75</v>
      </c>
      <c r="DC67" s="3" t="s">
        <v>100</v>
      </c>
      <c r="DD67" s="3" t="s">
        <v>1597</v>
      </c>
      <c r="DF67" s="3" t="s">
        <v>1598</v>
      </c>
      <c r="DG67" s="3" t="s">
        <v>1599</v>
      </c>
      <c r="DJ67" s="3" t="s">
        <v>840</v>
      </c>
      <c r="DK67" s="3" t="s">
        <v>134</v>
      </c>
      <c r="DL67" s="3" t="s">
        <v>48</v>
      </c>
    </row>
    <row r="68" spans="1:116" s="3" customFormat="1" x14ac:dyDescent="0.35">
      <c r="A68" s="3" t="s">
        <v>757</v>
      </c>
      <c r="B68" s="3" t="s">
        <v>601</v>
      </c>
      <c r="C68" s="3" t="s">
        <v>758</v>
      </c>
      <c r="D68" s="3" t="s">
        <v>284</v>
      </c>
      <c r="E68" s="3">
        <v>2185458815</v>
      </c>
      <c r="F68" s="3" t="s">
        <v>759</v>
      </c>
      <c r="G68" s="4">
        <v>44145.402071759258</v>
      </c>
      <c r="H68" s="3" t="s">
        <v>61</v>
      </c>
      <c r="J68" s="3" t="s">
        <v>83</v>
      </c>
      <c r="M68" s="3" t="s">
        <v>550</v>
      </c>
      <c r="P68" s="3" t="s">
        <v>85</v>
      </c>
      <c r="R68" s="3" t="s">
        <v>3298</v>
      </c>
      <c r="AC68" s="3" t="s">
        <v>187</v>
      </c>
      <c r="AD68" s="3" t="s">
        <v>187</v>
      </c>
      <c r="AS68" s="3" t="s">
        <v>124</v>
      </c>
      <c r="AV68" s="3" t="s">
        <v>760</v>
      </c>
      <c r="BI68" s="3" t="s">
        <v>761</v>
      </c>
      <c r="BK68" s="3" t="s">
        <v>762</v>
      </c>
      <c r="BN68" s="3" t="s">
        <v>3298</v>
      </c>
      <c r="BQ68" s="3" t="s">
        <v>3298</v>
      </c>
      <c r="BX68" s="3" t="s">
        <v>55</v>
      </c>
      <c r="CF68" s="3" t="s">
        <v>159</v>
      </c>
      <c r="CG68" s="3" t="s">
        <v>763</v>
      </c>
      <c r="CH68" s="3" t="s">
        <v>763</v>
      </c>
      <c r="CI68" s="3" t="s">
        <v>764</v>
      </c>
      <c r="CK68" s="3" t="s">
        <v>61</v>
      </c>
      <c r="CN68" s="3" t="s">
        <v>72</v>
      </c>
      <c r="CP68" s="3" t="s">
        <v>765</v>
      </c>
      <c r="CR68" s="3" t="s">
        <v>146</v>
      </c>
      <c r="CU68" s="3" t="s">
        <v>76</v>
      </c>
      <c r="CV68" s="3" t="s">
        <v>75</v>
      </c>
      <c r="CW68" s="3" t="s">
        <v>76</v>
      </c>
      <c r="CX68" s="3" t="s">
        <v>101</v>
      </c>
      <c r="CY68" s="3" t="s">
        <v>76</v>
      </c>
      <c r="CZ68" s="3" t="s">
        <v>75</v>
      </c>
      <c r="DA68" s="3" t="s">
        <v>100</v>
      </c>
      <c r="DB68" s="3" t="s">
        <v>76</v>
      </c>
      <c r="DF68" s="3" t="s">
        <v>766</v>
      </c>
      <c r="DG68" s="3" t="s">
        <v>767</v>
      </c>
      <c r="DL68" s="3" t="s">
        <v>61</v>
      </c>
    </row>
    <row r="69" spans="1:116" s="3" customFormat="1" x14ac:dyDescent="0.35">
      <c r="A69" s="3" t="s">
        <v>546</v>
      </c>
      <c r="B69" s="3" t="s">
        <v>547</v>
      </c>
      <c r="C69" s="3" t="s">
        <v>548</v>
      </c>
      <c r="D69" s="3" t="s">
        <v>120</v>
      </c>
      <c r="E69" s="3">
        <v>2186925437</v>
      </c>
      <c r="F69" s="3" t="s">
        <v>549</v>
      </c>
      <c r="G69" s="4">
        <v>44146.471365740741</v>
      </c>
      <c r="H69" s="3" t="s">
        <v>61</v>
      </c>
      <c r="J69" s="3" t="s">
        <v>83</v>
      </c>
      <c r="M69" s="3" t="s">
        <v>550</v>
      </c>
      <c r="P69" s="3" t="s">
        <v>85</v>
      </c>
      <c r="R69" s="3" t="s">
        <v>3298</v>
      </c>
      <c r="AC69" s="3" t="s">
        <v>551</v>
      </c>
      <c r="AD69" s="3" t="s">
        <v>551</v>
      </c>
      <c r="AO69" s="3" t="s">
        <v>3298</v>
      </c>
      <c r="AP69" s="3" t="s">
        <v>3298</v>
      </c>
      <c r="AQ69" s="3" t="s">
        <v>552</v>
      </c>
      <c r="AS69" s="3" t="s">
        <v>124</v>
      </c>
      <c r="AV69" s="3" t="s">
        <v>142</v>
      </c>
      <c r="BI69" s="3" t="s">
        <v>553</v>
      </c>
      <c r="BK69" s="3" t="s">
        <v>554</v>
      </c>
      <c r="BL69" s="3" t="s">
        <v>3298</v>
      </c>
      <c r="BN69" s="3" t="s">
        <v>3298</v>
      </c>
      <c r="BQ69" s="3" t="s">
        <v>3298</v>
      </c>
      <c r="BS69" s="3" t="s">
        <v>3298</v>
      </c>
      <c r="BV69" s="3" t="s">
        <v>555</v>
      </c>
      <c r="BX69" s="3" t="s">
        <v>556</v>
      </c>
      <c r="CF69" s="3">
        <v>25</v>
      </c>
      <c r="CG69" s="3">
        <v>0</v>
      </c>
      <c r="CH69" s="3">
        <v>0</v>
      </c>
      <c r="CI69" s="3" t="s">
        <v>557</v>
      </c>
      <c r="CK69" s="3" t="s">
        <v>61</v>
      </c>
      <c r="CN69" s="3" t="s">
        <v>99</v>
      </c>
      <c r="CP69" s="3" t="s">
        <v>558</v>
      </c>
      <c r="CR69" s="3" t="s">
        <v>73</v>
      </c>
      <c r="CS69" s="3" t="s">
        <v>559</v>
      </c>
      <c r="CU69" s="3" t="s">
        <v>76</v>
      </c>
      <c r="CV69" s="3" t="s">
        <v>76</v>
      </c>
      <c r="CW69" s="3" t="s">
        <v>75</v>
      </c>
      <c r="CX69" s="3" t="s">
        <v>75</v>
      </c>
      <c r="CY69" s="3" t="s">
        <v>76</v>
      </c>
      <c r="CZ69" s="3" t="s">
        <v>75</v>
      </c>
      <c r="DA69" s="3" t="s">
        <v>76</v>
      </c>
      <c r="DB69" s="3" t="s">
        <v>76</v>
      </c>
      <c r="DC69" s="3" t="s">
        <v>75</v>
      </c>
      <c r="DD69" s="3" t="s">
        <v>560</v>
      </c>
      <c r="DF69" s="3" t="s">
        <v>561</v>
      </c>
      <c r="DG69" s="3" t="s">
        <v>562</v>
      </c>
      <c r="DH69" s="3" t="s">
        <v>563</v>
      </c>
      <c r="DJ69" s="3" t="s">
        <v>397</v>
      </c>
      <c r="DL69" s="3" t="s">
        <v>61</v>
      </c>
    </row>
    <row r="70" spans="1:116" s="3" customFormat="1" x14ac:dyDescent="0.35">
      <c r="A70" s="3" t="s">
        <v>2679</v>
      </c>
      <c r="B70" s="3" t="s">
        <v>2680</v>
      </c>
      <c r="C70" s="3" t="s">
        <v>2681</v>
      </c>
      <c r="D70" s="3" t="s">
        <v>2682</v>
      </c>
      <c r="E70" s="3">
        <v>2027271471</v>
      </c>
      <c r="F70" s="3" t="s">
        <v>2683</v>
      </c>
      <c r="G70" s="4">
        <v>44137.601620370369</v>
      </c>
      <c r="H70" s="3" t="s">
        <v>48</v>
      </c>
      <c r="J70" s="3" t="s">
        <v>1757</v>
      </c>
      <c r="P70" s="3" t="s">
        <v>226</v>
      </c>
      <c r="X70" s="3" t="s">
        <v>3298</v>
      </c>
      <c r="AC70" s="3" t="s">
        <v>1136</v>
      </c>
      <c r="AD70" s="3" t="s">
        <v>1136</v>
      </c>
      <c r="AP70" s="3" t="s">
        <v>3298</v>
      </c>
      <c r="AS70" s="3" t="s">
        <v>273</v>
      </c>
      <c r="AV70" s="3" t="s">
        <v>53</v>
      </c>
      <c r="BI70" s="3" t="s">
        <v>2684</v>
      </c>
      <c r="BK70" s="3" t="s">
        <v>2685</v>
      </c>
      <c r="BL70" s="3" t="s">
        <v>3298</v>
      </c>
      <c r="BM70" s="3" t="s">
        <v>3298</v>
      </c>
      <c r="BO70" s="3" t="s">
        <v>3298</v>
      </c>
      <c r="BP70" s="3" t="s">
        <v>3298</v>
      </c>
      <c r="BX70" s="3" t="s">
        <v>504</v>
      </c>
      <c r="CK70" s="3" t="s">
        <v>61</v>
      </c>
      <c r="CN70" s="3" t="s">
        <v>465</v>
      </c>
      <c r="CP70" s="3" t="s">
        <v>2686</v>
      </c>
      <c r="CR70" s="3" t="s">
        <v>146</v>
      </c>
      <c r="CS70" s="3" t="s">
        <v>2687</v>
      </c>
      <c r="CU70" s="3" t="s">
        <v>100</v>
      </c>
      <c r="CV70" s="3" t="s">
        <v>100</v>
      </c>
      <c r="CW70" s="3" t="s">
        <v>100</v>
      </c>
      <c r="CX70" s="3" t="s">
        <v>100</v>
      </c>
      <c r="CY70" s="3" t="s">
        <v>100</v>
      </c>
      <c r="CZ70" s="3" t="s">
        <v>100</v>
      </c>
      <c r="DA70" s="3" t="s">
        <v>100</v>
      </c>
      <c r="DB70" s="3" t="s">
        <v>76</v>
      </c>
      <c r="DF70" s="3" t="s">
        <v>2688</v>
      </c>
      <c r="DG70" s="3" t="s">
        <v>2689</v>
      </c>
      <c r="DK70" s="3" t="s">
        <v>165</v>
      </c>
    </row>
    <row r="71" spans="1:116" s="3" customFormat="1" x14ac:dyDescent="0.35">
      <c r="A71" s="3" t="s">
        <v>1957</v>
      </c>
      <c r="B71" s="3" t="s">
        <v>1958</v>
      </c>
      <c r="C71" s="3" t="s">
        <v>1959</v>
      </c>
      <c r="D71" s="3" t="s">
        <v>1960</v>
      </c>
      <c r="E71" s="3">
        <v>6202250186</v>
      </c>
      <c r="F71" s="3" t="s">
        <v>1961</v>
      </c>
      <c r="G71" s="4">
        <v>44139.402939814812</v>
      </c>
      <c r="H71" s="3" t="s">
        <v>48</v>
      </c>
      <c r="J71" s="3" t="s">
        <v>1962</v>
      </c>
      <c r="P71" s="3" t="s">
        <v>404</v>
      </c>
      <c r="U71" s="3" t="s">
        <v>3298</v>
      </c>
      <c r="AC71" s="3" t="s">
        <v>441</v>
      </c>
      <c r="AD71" s="3" t="s">
        <v>441</v>
      </c>
      <c r="AP71" s="3" t="s">
        <v>3298</v>
      </c>
      <c r="AS71" s="3" t="s">
        <v>124</v>
      </c>
      <c r="AV71" s="3" t="s">
        <v>1963</v>
      </c>
      <c r="BI71" s="3" t="s">
        <v>1964</v>
      </c>
      <c r="BK71" s="3" t="s">
        <v>89</v>
      </c>
      <c r="BL71" s="3" t="s">
        <v>3298</v>
      </c>
      <c r="BN71" s="3" t="s">
        <v>3298</v>
      </c>
      <c r="BQ71" s="3" t="s">
        <v>3298</v>
      </c>
      <c r="BX71" s="3" t="s">
        <v>18</v>
      </c>
      <c r="CF71" s="3" t="s">
        <v>1965</v>
      </c>
      <c r="CI71" s="3" t="s">
        <v>1966</v>
      </c>
      <c r="CK71" s="3" t="s">
        <v>61</v>
      </c>
      <c r="CN71" s="3" t="s">
        <v>99</v>
      </c>
      <c r="CP71" s="3" t="s">
        <v>1967</v>
      </c>
      <c r="CR71" s="3" t="s">
        <v>146</v>
      </c>
      <c r="CS71" s="3" t="s">
        <v>1968</v>
      </c>
      <c r="CU71" s="3" t="s">
        <v>100</v>
      </c>
      <c r="CV71" s="3" t="s">
        <v>100</v>
      </c>
      <c r="CW71" s="3" t="s">
        <v>100</v>
      </c>
      <c r="CX71" s="3" t="s">
        <v>100</v>
      </c>
      <c r="CY71" s="3" t="s">
        <v>76</v>
      </c>
      <c r="CZ71" s="3" t="s">
        <v>75</v>
      </c>
      <c r="DA71" s="3" t="s">
        <v>75</v>
      </c>
      <c r="DB71" s="3" t="s">
        <v>75</v>
      </c>
      <c r="DF71" s="3" t="s">
        <v>1969</v>
      </c>
      <c r="DG71" s="3" t="s">
        <v>1970</v>
      </c>
      <c r="DK71" s="3" t="s">
        <v>234</v>
      </c>
    </row>
    <row r="72" spans="1:116" s="3" customFormat="1" x14ac:dyDescent="0.35">
      <c r="A72" s="3" t="s">
        <v>3149</v>
      </c>
      <c r="B72" s="3" t="s">
        <v>3150</v>
      </c>
      <c r="C72" s="3" t="s">
        <v>3151</v>
      </c>
      <c r="D72" s="3" t="s">
        <v>3152</v>
      </c>
      <c r="F72" s="3" t="s">
        <v>3153</v>
      </c>
      <c r="G72" s="4">
        <v>44137.477627314816</v>
      </c>
      <c r="H72" s="3" t="s">
        <v>61</v>
      </c>
      <c r="J72" s="3" t="s">
        <v>83</v>
      </c>
      <c r="M72" s="3" t="s">
        <v>3154</v>
      </c>
      <c r="P72" s="3" t="s">
        <v>226</v>
      </c>
      <c r="X72" s="3" t="s">
        <v>3298</v>
      </c>
      <c r="AC72" s="3" t="s">
        <v>568</v>
      </c>
      <c r="AD72" s="3" t="s">
        <v>568</v>
      </c>
      <c r="AO72" s="3" t="s">
        <v>3298</v>
      </c>
      <c r="AP72" s="3" t="s">
        <v>3298</v>
      </c>
      <c r="AS72" s="3" t="s">
        <v>124</v>
      </c>
      <c r="BI72" s="3" t="s">
        <v>3155</v>
      </c>
      <c r="BK72" s="3" t="s">
        <v>804</v>
      </c>
      <c r="BL72" s="3" t="s">
        <v>3298</v>
      </c>
      <c r="BM72" s="3" t="s">
        <v>3298</v>
      </c>
      <c r="BQ72" s="3" t="s">
        <v>3298</v>
      </c>
      <c r="BX72" s="3" t="s">
        <v>713</v>
      </c>
      <c r="CF72" s="3" t="s">
        <v>3156</v>
      </c>
      <c r="CG72" s="3" t="s">
        <v>3157</v>
      </c>
      <c r="CI72" s="3" t="s">
        <v>3158</v>
      </c>
      <c r="CK72" s="3" t="s">
        <v>61</v>
      </c>
      <c r="CN72" s="3" t="s">
        <v>465</v>
      </c>
      <c r="CP72" s="3" t="s">
        <v>3159</v>
      </c>
      <c r="CR72" s="3" t="s">
        <v>195</v>
      </c>
      <c r="CU72" s="3" t="s">
        <v>76</v>
      </c>
      <c r="CV72" s="3" t="s">
        <v>100</v>
      </c>
      <c r="CW72" s="3" t="s">
        <v>100</v>
      </c>
      <c r="CX72" s="3" t="s">
        <v>76</v>
      </c>
      <c r="CY72" s="3" t="s">
        <v>76</v>
      </c>
      <c r="CZ72" s="3" t="s">
        <v>75</v>
      </c>
      <c r="DA72" s="3" t="s">
        <v>75</v>
      </c>
      <c r="DB72" s="3" t="s">
        <v>100</v>
      </c>
      <c r="DF72" s="3" t="s">
        <v>3160</v>
      </c>
      <c r="DG72" s="3" t="s">
        <v>3161</v>
      </c>
      <c r="DJ72" s="3" t="s">
        <v>219</v>
      </c>
      <c r="DL72" s="3" t="s">
        <v>48</v>
      </c>
    </row>
    <row r="73" spans="1:116" s="3" customFormat="1" x14ac:dyDescent="0.35">
      <c r="A73" s="3" t="s">
        <v>2326</v>
      </c>
      <c r="F73" s="3" t="s">
        <v>2327</v>
      </c>
      <c r="G73" s="4">
        <v>44138.39738425926</v>
      </c>
      <c r="H73" s="3" t="s">
        <v>61</v>
      </c>
      <c r="J73" s="3" t="s">
        <v>83</v>
      </c>
      <c r="M73" s="3" t="s">
        <v>550</v>
      </c>
      <c r="P73" s="3" t="s">
        <v>85</v>
      </c>
      <c r="R73" s="3" t="s">
        <v>3298</v>
      </c>
      <c r="AC73" s="3" t="s">
        <v>2328</v>
      </c>
      <c r="AD73" s="3" t="s">
        <v>2328</v>
      </c>
      <c r="AP73" s="3" t="s">
        <v>3298</v>
      </c>
      <c r="AQ73" s="3" t="s">
        <v>2329</v>
      </c>
      <c r="AS73" s="3" t="s">
        <v>87</v>
      </c>
      <c r="AV73" s="3" t="s">
        <v>1570</v>
      </c>
      <c r="BK73" s="3" t="s">
        <v>67</v>
      </c>
      <c r="BP73" s="3" t="s">
        <v>3298</v>
      </c>
      <c r="BQ73" s="3" t="s">
        <v>3298</v>
      </c>
      <c r="BX73" s="3" t="s">
        <v>215</v>
      </c>
      <c r="CF73" s="3">
        <v>2</v>
      </c>
      <c r="CG73" s="3">
        <v>70</v>
      </c>
      <c r="CH73" s="3">
        <v>5</v>
      </c>
      <c r="CI73" s="3" t="s">
        <v>2330</v>
      </c>
      <c r="CK73" s="3" t="s">
        <v>61</v>
      </c>
      <c r="CN73" s="3" t="s">
        <v>72</v>
      </c>
      <c r="CP73" s="3" t="s">
        <v>2331</v>
      </c>
      <c r="CR73" s="3" t="s">
        <v>146</v>
      </c>
      <c r="CS73" s="3" t="s">
        <v>2332</v>
      </c>
      <c r="CU73" s="3" t="s">
        <v>76</v>
      </c>
      <c r="CV73" s="3" t="s">
        <v>75</v>
      </c>
      <c r="CW73" s="3" t="s">
        <v>75</v>
      </c>
      <c r="CX73" s="3" t="s">
        <v>76</v>
      </c>
      <c r="CY73" s="3" t="s">
        <v>100</v>
      </c>
      <c r="CZ73" s="3" t="s">
        <v>100</v>
      </c>
      <c r="DA73" s="3" t="s">
        <v>100</v>
      </c>
      <c r="DB73" s="3" t="s">
        <v>75</v>
      </c>
      <c r="DL73" s="3" t="s">
        <v>61</v>
      </c>
    </row>
    <row r="74" spans="1:116" s="3" customFormat="1" x14ac:dyDescent="0.35">
      <c r="A74" s="3" t="s">
        <v>3038</v>
      </c>
      <c r="B74" s="3" t="s">
        <v>3039</v>
      </c>
      <c r="C74" s="3" t="s">
        <v>3040</v>
      </c>
      <c r="D74" s="3" t="s">
        <v>306</v>
      </c>
      <c r="E74" s="3">
        <v>3207623014</v>
      </c>
      <c r="F74" s="3" t="s">
        <v>3041</v>
      </c>
      <c r="G74" s="4">
        <v>44137.503113425926</v>
      </c>
      <c r="H74" s="3" t="s">
        <v>61</v>
      </c>
      <c r="J74" s="3" t="s">
        <v>83</v>
      </c>
      <c r="M74" s="3" t="s">
        <v>3042</v>
      </c>
      <c r="P74" s="3" t="s">
        <v>109</v>
      </c>
      <c r="T74" s="3" t="s">
        <v>3298</v>
      </c>
      <c r="AS74" s="3" t="s">
        <v>124</v>
      </c>
      <c r="AV74" s="3" t="s">
        <v>3043</v>
      </c>
      <c r="BK74" s="3" t="s">
        <v>614</v>
      </c>
      <c r="BL74" s="3" t="s">
        <v>3298</v>
      </c>
      <c r="BN74" s="3" t="s">
        <v>3298</v>
      </c>
      <c r="BP74" s="3" t="s">
        <v>3298</v>
      </c>
      <c r="BX74" s="3" t="s">
        <v>98</v>
      </c>
      <c r="CF74" s="3">
        <v>50</v>
      </c>
      <c r="CH74" s="3">
        <v>100</v>
      </c>
      <c r="CI74" s="3" t="s">
        <v>3044</v>
      </c>
      <c r="CK74" s="3" t="s">
        <v>61</v>
      </c>
      <c r="CN74" s="3" t="s">
        <v>176</v>
      </c>
      <c r="CR74" s="3" t="s">
        <v>146</v>
      </c>
      <c r="CS74" s="3" t="s">
        <v>3045</v>
      </c>
      <c r="CU74" s="3" t="s">
        <v>75</v>
      </c>
      <c r="CV74" s="3" t="s">
        <v>100</v>
      </c>
      <c r="CW74" s="3" t="s">
        <v>75</v>
      </c>
      <c r="CX74" s="3" t="s">
        <v>76</v>
      </c>
      <c r="CY74" s="3" t="s">
        <v>76</v>
      </c>
      <c r="CZ74" s="3" t="s">
        <v>76</v>
      </c>
      <c r="DA74" s="3" t="s">
        <v>75</v>
      </c>
      <c r="DB74" s="3" t="s">
        <v>75</v>
      </c>
      <c r="DL74" s="3" t="s">
        <v>61</v>
      </c>
    </row>
    <row r="75" spans="1:116" s="3" customFormat="1" x14ac:dyDescent="0.35">
      <c r="A75" s="3" t="s">
        <v>728</v>
      </c>
      <c r="B75" s="3" t="s">
        <v>729</v>
      </c>
      <c r="C75" s="3" t="s">
        <v>730</v>
      </c>
      <c r="D75" s="3" t="s">
        <v>731</v>
      </c>
      <c r="F75" s="3" t="s">
        <v>732</v>
      </c>
      <c r="G75" s="4">
        <v>44145.430474537039</v>
      </c>
      <c r="H75" s="3" t="s">
        <v>61</v>
      </c>
      <c r="J75" s="3" t="s">
        <v>83</v>
      </c>
      <c r="M75" s="3" t="s">
        <v>308</v>
      </c>
      <c r="P75" s="3" t="s">
        <v>109</v>
      </c>
      <c r="T75" s="3" t="s">
        <v>3298</v>
      </c>
      <c r="AC75" s="3" t="s">
        <v>733</v>
      </c>
      <c r="AD75" s="3" t="s">
        <v>733</v>
      </c>
      <c r="AP75" s="3" t="s">
        <v>3298</v>
      </c>
      <c r="AS75" s="3" t="s">
        <v>52</v>
      </c>
      <c r="AV75" s="3" t="s">
        <v>112</v>
      </c>
      <c r="BK75" s="3" t="s">
        <v>734</v>
      </c>
      <c r="BL75" s="3" t="s">
        <v>3298</v>
      </c>
      <c r="BM75" s="3" t="s">
        <v>3298</v>
      </c>
      <c r="BO75" s="3" t="s">
        <v>3298</v>
      </c>
      <c r="BP75" s="3" t="s">
        <v>3298</v>
      </c>
      <c r="BR75" s="3" t="s">
        <v>3298</v>
      </c>
      <c r="BX75" s="3" t="s">
        <v>504</v>
      </c>
      <c r="CK75" s="3" t="s">
        <v>61</v>
      </c>
      <c r="CN75" s="3" t="s">
        <v>176</v>
      </c>
      <c r="CP75" s="3" t="s">
        <v>735</v>
      </c>
      <c r="CR75" s="3" t="s">
        <v>73</v>
      </c>
      <c r="CS75" s="3" t="s">
        <v>736</v>
      </c>
      <c r="CU75" s="3" t="s">
        <v>75</v>
      </c>
      <c r="CV75" s="3" t="s">
        <v>75</v>
      </c>
      <c r="CW75" s="3" t="s">
        <v>75</v>
      </c>
      <c r="CX75" s="3" t="s">
        <v>76</v>
      </c>
      <c r="CY75" s="3" t="s">
        <v>75</v>
      </c>
      <c r="CZ75" s="3" t="s">
        <v>75</v>
      </c>
      <c r="DA75" s="3" t="s">
        <v>75</v>
      </c>
      <c r="DB75" s="3" t="s">
        <v>76</v>
      </c>
      <c r="DC75" s="3" t="s">
        <v>100</v>
      </c>
      <c r="DD75" s="3" t="s">
        <v>737</v>
      </c>
      <c r="DG75" s="3" t="s">
        <v>738</v>
      </c>
      <c r="DL75" s="3" t="s">
        <v>61</v>
      </c>
    </row>
    <row r="76" spans="1:116" s="3" customFormat="1" x14ac:dyDescent="0.35">
      <c r="A76" s="3" t="s">
        <v>2355</v>
      </c>
      <c r="B76" s="3" t="s">
        <v>1930</v>
      </c>
      <c r="C76" s="3" t="s">
        <v>2356</v>
      </c>
      <c r="D76" s="3" t="s">
        <v>120</v>
      </c>
      <c r="E76" s="3">
        <v>2103201287</v>
      </c>
      <c r="F76" s="3" t="s">
        <v>2357</v>
      </c>
      <c r="G76" s="4">
        <v>44138.329930555556</v>
      </c>
      <c r="H76" s="3" t="s">
        <v>48</v>
      </c>
      <c r="J76" s="3" t="s">
        <v>1880</v>
      </c>
      <c r="P76" s="3" t="s">
        <v>2358</v>
      </c>
      <c r="Q76" s="3" t="s">
        <v>3298</v>
      </c>
      <c r="Y76" s="3" t="s">
        <v>3298</v>
      </c>
      <c r="Z76" s="3" t="s">
        <v>3298</v>
      </c>
      <c r="AC76" s="3" t="s">
        <v>2359</v>
      </c>
      <c r="AD76" s="3" t="s">
        <v>2359</v>
      </c>
      <c r="AP76" s="3" t="s">
        <v>3298</v>
      </c>
      <c r="AS76" s="3" t="s">
        <v>273</v>
      </c>
      <c r="AV76" s="3" t="s">
        <v>2360</v>
      </c>
      <c r="BI76" s="3" t="s">
        <v>2361</v>
      </c>
      <c r="BK76" s="3" t="s">
        <v>1271</v>
      </c>
      <c r="BL76" s="3" t="s">
        <v>3298</v>
      </c>
      <c r="BM76" s="3" t="s">
        <v>3298</v>
      </c>
      <c r="BO76" s="3" t="s">
        <v>3298</v>
      </c>
      <c r="BQ76" s="3" t="s">
        <v>3298</v>
      </c>
      <c r="BX76" s="3" t="s">
        <v>713</v>
      </c>
      <c r="CF76" s="3">
        <v>30</v>
      </c>
      <c r="CG76" s="3">
        <v>15</v>
      </c>
      <c r="CI76" s="3" t="s">
        <v>2362</v>
      </c>
      <c r="CK76" s="3" t="s">
        <v>48</v>
      </c>
      <c r="CL76" s="3" t="s">
        <v>2363</v>
      </c>
      <c r="CN76" s="3" t="s">
        <v>193</v>
      </c>
      <c r="CO76" s="3" t="s">
        <v>176</v>
      </c>
      <c r="CP76" s="3" t="s">
        <v>2364</v>
      </c>
      <c r="CR76" s="3" t="s">
        <v>146</v>
      </c>
      <c r="CS76" s="3" t="s">
        <v>2365</v>
      </c>
      <c r="CU76" s="3" t="s">
        <v>100</v>
      </c>
      <c r="CV76" s="3" t="s">
        <v>100</v>
      </c>
      <c r="CW76" s="3" t="s">
        <v>100</v>
      </c>
      <c r="CX76" s="3" t="s">
        <v>100</v>
      </c>
      <c r="CY76" s="3" t="s">
        <v>101</v>
      </c>
      <c r="CZ76" s="3" t="s">
        <v>100</v>
      </c>
      <c r="DA76" s="3" t="s">
        <v>100</v>
      </c>
      <c r="DB76" s="3" t="s">
        <v>75</v>
      </c>
      <c r="DF76" s="3" t="s">
        <v>2366</v>
      </c>
      <c r="DG76" s="3" t="s">
        <v>2367</v>
      </c>
      <c r="DH76" s="3" t="s">
        <v>1928</v>
      </c>
      <c r="DK76" s="3" t="s">
        <v>234</v>
      </c>
    </row>
    <row r="77" spans="1:116" s="3" customFormat="1" x14ac:dyDescent="0.35">
      <c r="A77" s="3" t="s">
        <v>372</v>
      </c>
      <c r="B77" s="3" t="s">
        <v>373</v>
      </c>
      <c r="C77" s="3" t="s">
        <v>374</v>
      </c>
      <c r="D77" s="3" t="s">
        <v>120</v>
      </c>
      <c r="E77" s="3">
        <v>7633920649</v>
      </c>
      <c r="F77" s="3" t="s">
        <v>375</v>
      </c>
      <c r="G77" s="4">
        <v>44148.480254629627</v>
      </c>
      <c r="H77" s="3" t="s">
        <v>61</v>
      </c>
      <c r="J77" s="3" t="s">
        <v>83</v>
      </c>
      <c r="M77" s="3" t="s">
        <v>376</v>
      </c>
      <c r="P77" s="3" t="s">
        <v>109</v>
      </c>
      <c r="T77" s="3" t="s">
        <v>3298</v>
      </c>
      <c r="AC77" s="3" t="s">
        <v>377</v>
      </c>
      <c r="AD77" s="3" t="s">
        <v>377</v>
      </c>
      <c r="AP77" s="3" t="s">
        <v>3298</v>
      </c>
      <c r="AS77" s="3" t="s">
        <v>124</v>
      </c>
      <c r="AV77" s="3" t="s">
        <v>378</v>
      </c>
      <c r="BI77" s="3" t="s">
        <v>379</v>
      </c>
      <c r="BK77" s="3" t="s">
        <v>380</v>
      </c>
      <c r="BL77" s="3" t="s">
        <v>3298</v>
      </c>
      <c r="BM77" s="3" t="s">
        <v>3298</v>
      </c>
      <c r="BN77" s="3" t="s">
        <v>3298</v>
      </c>
      <c r="BO77" s="3" t="s">
        <v>3298</v>
      </c>
      <c r="BP77" s="3" t="s">
        <v>3298</v>
      </c>
      <c r="BR77" s="3" t="s">
        <v>3298</v>
      </c>
      <c r="BX77" s="3" t="s">
        <v>215</v>
      </c>
      <c r="CI77" s="3" t="s">
        <v>381</v>
      </c>
      <c r="CK77" s="3" t="s">
        <v>61</v>
      </c>
      <c r="CN77" s="3" t="s">
        <v>193</v>
      </c>
      <c r="CR77" s="3" t="s">
        <v>146</v>
      </c>
      <c r="CU77" s="3" t="s">
        <v>100</v>
      </c>
      <c r="CV77" s="3" t="s">
        <v>100</v>
      </c>
      <c r="CW77" s="3" t="s">
        <v>100</v>
      </c>
      <c r="CX77" s="3" t="s">
        <v>101</v>
      </c>
      <c r="CY77" s="3" t="s">
        <v>75</v>
      </c>
      <c r="CZ77" s="3" t="s">
        <v>75</v>
      </c>
      <c r="DA77" s="3" t="s">
        <v>100</v>
      </c>
      <c r="DB77" s="3" t="s">
        <v>75</v>
      </c>
      <c r="DG77" s="3" t="s">
        <v>382</v>
      </c>
      <c r="DH77" s="3" t="s">
        <v>383</v>
      </c>
      <c r="DJ77" s="3" t="s">
        <v>133</v>
      </c>
      <c r="DK77" s="3" t="s">
        <v>384</v>
      </c>
      <c r="DL77" s="3" t="s">
        <v>48</v>
      </c>
    </row>
    <row r="78" spans="1:116" s="3" customFormat="1" x14ac:dyDescent="0.35">
      <c r="A78" s="3" t="s">
        <v>674</v>
      </c>
      <c r="B78" s="3" t="s">
        <v>350</v>
      </c>
      <c r="C78" s="3" t="s">
        <v>675</v>
      </c>
      <c r="D78" s="3" t="s">
        <v>676</v>
      </c>
      <c r="E78" s="3">
        <v>6127874117</v>
      </c>
      <c r="F78" s="3" t="s">
        <v>677</v>
      </c>
      <c r="G78" s="4">
        <v>44145.531365740739</v>
      </c>
      <c r="H78" s="3" t="s">
        <v>48</v>
      </c>
      <c r="J78" s="3" t="s">
        <v>83</v>
      </c>
      <c r="M78" s="3" t="s">
        <v>389</v>
      </c>
      <c r="P78" s="3" t="s">
        <v>50</v>
      </c>
      <c r="Q78" s="3" t="s">
        <v>3298</v>
      </c>
      <c r="AC78" s="3" t="s">
        <v>678</v>
      </c>
      <c r="AD78" s="3" t="s">
        <v>678</v>
      </c>
      <c r="AP78" s="3" t="s">
        <v>3298</v>
      </c>
      <c r="AS78" s="3" t="s">
        <v>273</v>
      </c>
      <c r="AV78" s="3" t="s">
        <v>155</v>
      </c>
      <c r="BI78" s="3" t="s">
        <v>679</v>
      </c>
      <c r="BK78" s="3" t="s">
        <v>213</v>
      </c>
      <c r="BL78" s="3" t="s">
        <v>3298</v>
      </c>
      <c r="BM78" s="3" t="s">
        <v>3298</v>
      </c>
      <c r="BN78" s="3" t="s">
        <v>3298</v>
      </c>
      <c r="BO78" s="3" t="s">
        <v>3298</v>
      </c>
      <c r="BP78" s="3" t="s">
        <v>3298</v>
      </c>
      <c r="BQ78" s="3" t="s">
        <v>3298</v>
      </c>
      <c r="BR78" s="3" t="s">
        <v>3298</v>
      </c>
      <c r="BS78" s="3" t="s">
        <v>3298</v>
      </c>
      <c r="BV78" s="3" t="s">
        <v>680</v>
      </c>
      <c r="BX78" s="3" t="s">
        <v>55</v>
      </c>
      <c r="CF78" s="3">
        <v>100</v>
      </c>
      <c r="CG78" s="3">
        <v>100</v>
      </c>
      <c r="CH78" s="3">
        <v>100</v>
      </c>
      <c r="CI78" s="3" t="s">
        <v>681</v>
      </c>
      <c r="CK78" s="3" t="s">
        <v>61</v>
      </c>
      <c r="CN78" s="3" t="s">
        <v>193</v>
      </c>
      <c r="CP78" s="3" t="s">
        <v>682</v>
      </c>
      <c r="CR78" s="3" t="s">
        <v>195</v>
      </c>
      <c r="CS78" s="3" t="s">
        <v>683</v>
      </c>
      <c r="CU78" s="3" t="s">
        <v>75</v>
      </c>
      <c r="CV78" s="3" t="s">
        <v>75</v>
      </c>
      <c r="CW78" s="3" t="s">
        <v>100</v>
      </c>
      <c r="CX78" s="3" t="s">
        <v>100</v>
      </c>
      <c r="CY78" s="3" t="s">
        <v>75</v>
      </c>
      <c r="CZ78" s="3" t="s">
        <v>100</v>
      </c>
      <c r="DA78" s="3" t="s">
        <v>100</v>
      </c>
      <c r="DB78" s="3" t="s">
        <v>75</v>
      </c>
      <c r="DC78" s="3" t="s">
        <v>100</v>
      </c>
      <c r="DD78" s="3" t="s">
        <v>684</v>
      </c>
      <c r="DF78" s="3" t="s">
        <v>685</v>
      </c>
      <c r="DG78" s="3" t="s">
        <v>686</v>
      </c>
      <c r="DK78" s="3" t="s">
        <v>234</v>
      </c>
    </row>
    <row r="79" spans="1:116" s="3" customFormat="1" x14ac:dyDescent="0.35">
      <c r="A79" s="3" t="s">
        <v>2124</v>
      </c>
      <c r="B79" s="3" t="s">
        <v>2125</v>
      </c>
      <c r="C79" s="3" t="s">
        <v>2126</v>
      </c>
      <c r="E79" s="3">
        <v>8607711691</v>
      </c>
      <c r="F79" s="3" t="s">
        <v>2127</v>
      </c>
      <c r="G79" s="4">
        <v>44138.540185185186</v>
      </c>
      <c r="H79" s="3" t="s">
        <v>48</v>
      </c>
      <c r="J79" s="3" t="s">
        <v>1742</v>
      </c>
      <c r="P79" s="3" t="s">
        <v>85</v>
      </c>
      <c r="R79" s="3" t="s">
        <v>3298</v>
      </c>
      <c r="AC79" s="3" t="s">
        <v>2128</v>
      </c>
      <c r="AD79" s="3" t="s">
        <v>2128</v>
      </c>
      <c r="AP79" s="3" t="s">
        <v>3298</v>
      </c>
      <c r="AS79" s="3" t="s">
        <v>52</v>
      </c>
      <c r="AV79" s="3" t="s">
        <v>463</v>
      </c>
      <c r="BK79" s="3" t="s">
        <v>804</v>
      </c>
      <c r="BL79" s="3" t="s">
        <v>3298</v>
      </c>
      <c r="BM79" s="3" t="s">
        <v>3298</v>
      </c>
      <c r="BQ79" s="3" t="s">
        <v>3298</v>
      </c>
      <c r="BX79" s="3" t="s">
        <v>245</v>
      </c>
      <c r="CK79" s="3" t="s">
        <v>61</v>
      </c>
      <c r="CN79" s="3" t="s">
        <v>193</v>
      </c>
      <c r="CR79" s="3" t="s">
        <v>146</v>
      </c>
      <c r="CU79" s="3" t="s">
        <v>75</v>
      </c>
      <c r="CV79" s="3" t="s">
        <v>75</v>
      </c>
      <c r="CW79" s="3" t="s">
        <v>100</v>
      </c>
      <c r="CX79" s="3" t="s">
        <v>100</v>
      </c>
      <c r="CY79" s="3" t="s">
        <v>75</v>
      </c>
      <c r="CZ79" s="3" t="s">
        <v>100</v>
      </c>
      <c r="DA79" s="3" t="s">
        <v>75</v>
      </c>
      <c r="DB79" s="3" t="s">
        <v>100</v>
      </c>
    </row>
    <row r="80" spans="1:116" s="3" customFormat="1" x14ac:dyDescent="0.35">
      <c r="A80" s="3" t="s">
        <v>1454</v>
      </c>
      <c r="B80" s="3" t="s">
        <v>1455</v>
      </c>
      <c r="C80" s="3" t="s">
        <v>1456</v>
      </c>
      <c r="D80" s="3" t="s">
        <v>120</v>
      </c>
      <c r="E80" s="3" t="s">
        <v>1457</v>
      </c>
      <c r="F80" s="3" t="s">
        <v>1458</v>
      </c>
      <c r="G80" s="4">
        <v>44144.502384259256</v>
      </c>
      <c r="H80" s="3" t="s">
        <v>61</v>
      </c>
      <c r="J80" s="3" t="s">
        <v>83</v>
      </c>
      <c r="M80" s="3" t="s">
        <v>1459</v>
      </c>
      <c r="P80" s="3" t="s">
        <v>85</v>
      </c>
      <c r="R80" s="3" t="s">
        <v>3298</v>
      </c>
      <c r="AC80" s="3" t="s">
        <v>187</v>
      </c>
      <c r="AD80" s="3" t="s">
        <v>187</v>
      </c>
      <c r="AS80" s="3" t="s">
        <v>64</v>
      </c>
      <c r="AV80" s="3" t="s">
        <v>1460</v>
      </c>
      <c r="BK80" s="3" t="s">
        <v>126</v>
      </c>
      <c r="BL80" s="3" t="s">
        <v>3298</v>
      </c>
      <c r="BN80" s="3" t="s">
        <v>3298</v>
      </c>
      <c r="BO80" s="3" t="s">
        <v>3298</v>
      </c>
      <c r="BQ80" s="3" t="s">
        <v>3298</v>
      </c>
      <c r="BX80" s="3" t="s">
        <v>55</v>
      </c>
      <c r="CF80" s="3" t="s">
        <v>1461</v>
      </c>
      <c r="CG80" s="3" t="s">
        <v>1461</v>
      </c>
      <c r="CH80" s="3" t="s">
        <v>1461</v>
      </c>
      <c r="CI80" s="3" t="s">
        <v>1462</v>
      </c>
      <c r="CK80" s="3" t="s">
        <v>61</v>
      </c>
      <c r="CN80" s="3" t="s">
        <v>193</v>
      </c>
      <c r="CR80" s="3" t="s">
        <v>146</v>
      </c>
      <c r="CV80" s="3" t="s">
        <v>100</v>
      </c>
      <c r="CW80" s="3" t="s">
        <v>75</v>
      </c>
      <c r="CX80" s="3" t="s">
        <v>101</v>
      </c>
      <c r="CY80" s="3" t="s">
        <v>101</v>
      </c>
      <c r="CZ80" s="3" t="s">
        <v>75</v>
      </c>
      <c r="DA80" s="3" t="s">
        <v>100</v>
      </c>
      <c r="DB80" s="3" t="s">
        <v>75</v>
      </c>
      <c r="DF80" s="3" t="s">
        <v>1463</v>
      </c>
      <c r="DG80" s="3" t="s">
        <v>1464</v>
      </c>
      <c r="DJ80" s="3" t="s">
        <v>840</v>
      </c>
      <c r="DK80" s="3" t="s">
        <v>102</v>
      </c>
      <c r="DL80" s="3" t="s">
        <v>48</v>
      </c>
    </row>
    <row r="81" spans="1:116" s="3" customFormat="1" x14ac:dyDescent="0.35">
      <c r="A81" s="3" t="s">
        <v>2585</v>
      </c>
      <c r="B81" s="3" t="s">
        <v>1915</v>
      </c>
      <c r="C81" s="3" t="s">
        <v>2586</v>
      </c>
      <c r="D81" s="3" t="s">
        <v>223</v>
      </c>
      <c r="E81" s="3">
        <v>8605670863</v>
      </c>
      <c r="F81" s="3" t="s">
        <v>2587</v>
      </c>
      <c r="G81" s="4">
        <v>44137.634143518517</v>
      </c>
      <c r="H81" s="3" t="s">
        <v>48</v>
      </c>
      <c r="J81" s="3" t="s">
        <v>1742</v>
      </c>
      <c r="P81" s="3" t="s">
        <v>50</v>
      </c>
      <c r="Q81" s="3" t="s">
        <v>3298</v>
      </c>
      <c r="AC81" s="3" t="s">
        <v>2588</v>
      </c>
      <c r="AD81" s="3" t="s">
        <v>2588</v>
      </c>
      <c r="AP81" s="3" t="s">
        <v>3298</v>
      </c>
      <c r="AQ81" s="3" t="s">
        <v>2589</v>
      </c>
      <c r="AS81" s="3" t="s">
        <v>52</v>
      </c>
      <c r="AV81" s="3" t="s">
        <v>2590</v>
      </c>
      <c r="BI81" s="3" t="s">
        <v>2591</v>
      </c>
      <c r="BK81" s="3" t="s">
        <v>2592</v>
      </c>
      <c r="BX81" s="3" t="s">
        <v>245</v>
      </c>
      <c r="CG81" s="3">
        <v>20</v>
      </c>
      <c r="CH81" s="3">
        <v>20</v>
      </c>
      <c r="CI81" s="3" t="s">
        <v>2593</v>
      </c>
      <c r="CK81" s="3" t="s">
        <v>61</v>
      </c>
      <c r="CN81" s="3" t="s">
        <v>99</v>
      </c>
      <c r="CP81" s="3" t="s">
        <v>2594</v>
      </c>
      <c r="CR81" s="3" t="s">
        <v>146</v>
      </c>
      <c r="CS81" s="3" t="s">
        <v>2595</v>
      </c>
      <c r="CU81" s="3" t="s">
        <v>100</v>
      </c>
      <c r="CV81" s="3" t="s">
        <v>75</v>
      </c>
      <c r="CW81" s="3" t="s">
        <v>100</v>
      </c>
      <c r="CX81" s="3" t="s">
        <v>100</v>
      </c>
      <c r="CZ81" s="3" t="s">
        <v>100</v>
      </c>
      <c r="DA81" s="3" t="s">
        <v>100</v>
      </c>
      <c r="DB81" s="3" t="s">
        <v>75</v>
      </c>
      <c r="DF81" s="3" t="s">
        <v>2596</v>
      </c>
      <c r="DG81" s="3" t="s">
        <v>2597</v>
      </c>
      <c r="DH81" s="3" t="s">
        <v>2598</v>
      </c>
      <c r="DK81" s="3" t="s">
        <v>165</v>
      </c>
    </row>
    <row r="82" spans="1:116" s="3" customFormat="1" x14ac:dyDescent="0.35">
      <c r="A82" s="3" t="s">
        <v>929</v>
      </c>
      <c r="B82" s="3" t="s">
        <v>253</v>
      </c>
      <c r="C82" s="3" t="s">
        <v>930</v>
      </c>
      <c r="D82" s="3" t="s">
        <v>931</v>
      </c>
      <c r="E82" s="3" t="s">
        <v>932</v>
      </c>
      <c r="F82" s="3" t="s">
        <v>933</v>
      </c>
      <c r="G82" s="4">
        <v>44144.677708333336</v>
      </c>
      <c r="H82" s="3" t="s">
        <v>61</v>
      </c>
      <c r="J82" s="3" t="s">
        <v>83</v>
      </c>
      <c r="M82" s="3" t="s">
        <v>389</v>
      </c>
      <c r="P82" s="3" t="s">
        <v>85</v>
      </c>
      <c r="R82" s="3" t="s">
        <v>3298</v>
      </c>
      <c r="AC82" s="3" t="s">
        <v>934</v>
      </c>
      <c r="AD82" s="3" t="s">
        <v>934</v>
      </c>
      <c r="AP82" s="3" t="s">
        <v>3298</v>
      </c>
      <c r="AS82" s="3" t="s">
        <v>87</v>
      </c>
      <c r="AV82" s="3" t="s">
        <v>142</v>
      </c>
      <c r="BK82" s="3" t="s">
        <v>791</v>
      </c>
      <c r="BX82" s="3" t="s">
        <v>68</v>
      </c>
      <c r="CF82" s="3">
        <v>50</v>
      </c>
      <c r="CG82" s="3" t="s">
        <v>935</v>
      </c>
      <c r="CI82" s="3" t="s">
        <v>936</v>
      </c>
      <c r="CK82" s="3" t="s">
        <v>61</v>
      </c>
      <c r="CN82" s="3" t="s">
        <v>72</v>
      </c>
      <c r="CP82" s="3" t="s">
        <v>937</v>
      </c>
      <c r="CR82" s="3" t="s">
        <v>146</v>
      </c>
      <c r="CS82" s="3" t="s">
        <v>938</v>
      </c>
      <c r="CU82" s="3" t="s">
        <v>76</v>
      </c>
      <c r="CV82" s="3" t="s">
        <v>76</v>
      </c>
      <c r="CW82" s="3" t="s">
        <v>75</v>
      </c>
      <c r="CX82" s="3" t="s">
        <v>75</v>
      </c>
      <c r="CY82" s="3" t="s">
        <v>75</v>
      </c>
      <c r="CZ82" s="3" t="s">
        <v>101</v>
      </c>
      <c r="DA82" s="3" t="s">
        <v>101</v>
      </c>
      <c r="DB82" s="3" t="s">
        <v>75</v>
      </c>
      <c r="DC82" s="3" t="s">
        <v>101</v>
      </c>
      <c r="DF82" s="3" t="s">
        <v>939</v>
      </c>
      <c r="DG82" s="3" t="s">
        <v>940</v>
      </c>
      <c r="DK82" s="3" t="s">
        <v>234</v>
      </c>
      <c r="DL82" s="3" t="s">
        <v>48</v>
      </c>
    </row>
    <row r="83" spans="1:116" s="3" customFormat="1" x14ac:dyDescent="0.35">
      <c r="A83" s="3" t="s">
        <v>1059</v>
      </c>
      <c r="B83" s="3" t="s">
        <v>1060</v>
      </c>
      <c r="C83" s="3" t="s">
        <v>1061</v>
      </c>
      <c r="D83" s="3" t="s">
        <v>1062</v>
      </c>
      <c r="E83" s="3">
        <v>3204532900</v>
      </c>
      <c r="F83" s="3" t="s">
        <v>1063</v>
      </c>
      <c r="G83" s="4">
        <v>44144.57613425926</v>
      </c>
      <c r="H83" s="3" t="s">
        <v>61</v>
      </c>
      <c r="J83" s="3" t="s">
        <v>83</v>
      </c>
      <c r="M83" s="3" t="s">
        <v>1064</v>
      </c>
      <c r="P83" s="3" t="s">
        <v>85</v>
      </c>
      <c r="R83" s="3" t="s">
        <v>3298</v>
      </c>
      <c r="AC83" s="3" t="s">
        <v>187</v>
      </c>
      <c r="AD83" s="3" t="s">
        <v>187</v>
      </c>
      <c r="AS83" s="3" t="s">
        <v>124</v>
      </c>
      <c r="AV83" s="3" t="s">
        <v>1037</v>
      </c>
      <c r="BK83" s="3" t="s">
        <v>89</v>
      </c>
      <c r="BX83" s="3" t="s">
        <v>1065</v>
      </c>
      <c r="CG83" s="3">
        <v>3</v>
      </c>
      <c r="CI83" s="3" t="s">
        <v>1066</v>
      </c>
      <c r="CK83" s="3" t="s">
        <v>61</v>
      </c>
      <c r="CN83" s="3" t="s">
        <v>99</v>
      </c>
      <c r="CR83" s="3" t="s">
        <v>195</v>
      </c>
      <c r="CU83" s="3" t="s">
        <v>75</v>
      </c>
      <c r="CV83" s="3" t="s">
        <v>100</v>
      </c>
      <c r="CW83" s="3" t="s">
        <v>100</v>
      </c>
      <c r="CX83" s="3" t="s">
        <v>75</v>
      </c>
      <c r="CY83" s="3" t="s">
        <v>76</v>
      </c>
      <c r="CZ83" s="3" t="s">
        <v>75</v>
      </c>
      <c r="DA83" s="3" t="s">
        <v>100</v>
      </c>
      <c r="DB83" s="3" t="s">
        <v>76</v>
      </c>
      <c r="DF83" s="3" t="s">
        <v>1067</v>
      </c>
      <c r="DL83" s="3" t="s">
        <v>61</v>
      </c>
    </row>
    <row r="84" spans="1:116" s="3" customFormat="1" x14ac:dyDescent="0.35">
      <c r="A84" s="3" t="s">
        <v>521</v>
      </c>
      <c r="B84" s="3" t="s">
        <v>522</v>
      </c>
      <c r="C84" s="3" t="s">
        <v>523</v>
      </c>
      <c r="D84" s="3" t="s">
        <v>524</v>
      </c>
      <c r="E84" s="3">
        <v>5074427881</v>
      </c>
      <c r="F84" s="3" t="s">
        <v>525</v>
      </c>
      <c r="G84" s="4">
        <v>44146.52270833333</v>
      </c>
      <c r="H84" s="3" t="s">
        <v>61</v>
      </c>
      <c r="J84" s="3" t="s">
        <v>83</v>
      </c>
      <c r="M84" s="3" t="s">
        <v>526</v>
      </c>
      <c r="P84" s="3" t="s">
        <v>85</v>
      </c>
      <c r="R84" s="3" t="s">
        <v>3298</v>
      </c>
      <c r="AC84" s="3" t="s">
        <v>527</v>
      </c>
      <c r="AD84" s="3" t="s">
        <v>527</v>
      </c>
      <c r="AP84" s="3" t="s">
        <v>3298</v>
      </c>
      <c r="AS84" s="3" t="s">
        <v>124</v>
      </c>
      <c r="AV84" s="3" t="s">
        <v>528</v>
      </c>
      <c r="BI84" s="3" t="s">
        <v>529</v>
      </c>
      <c r="BK84" s="3" t="s">
        <v>530</v>
      </c>
      <c r="BX84" s="3" t="s">
        <v>68</v>
      </c>
      <c r="CF84" s="3">
        <v>12</v>
      </c>
      <c r="CG84" s="3">
        <v>200</v>
      </c>
      <c r="CI84" s="3" t="s">
        <v>531</v>
      </c>
      <c r="CK84" s="3" t="s">
        <v>61</v>
      </c>
      <c r="CN84" s="3" t="s">
        <v>176</v>
      </c>
      <c r="CP84" s="3" t="s">
        <v>532</v>
      </c>
      <c r="CR84" s="3" t="s">
        <v>73</v>
      </c>
      <c r="CU84" s="3" t="s">
        <v>76</v>
      </c>
      <c r="CV84" s="3" t="s">
        <v>75</v>
      </c>
      <c r="CW84" s="3" t="s">
        <v>75</v>
      </c>
      <c r="CX84" s="3" t="s">
        <v>100</v>
      </c>
      <c r="CY84" s="3" t="s">
        <v>75</v>
      </c>
      <c r="CZ84" s="3" t="s">
        <v>75</v>
      </c>
      <c r="DA84" s="3" t="s">
        <v>75</v>
      </c>
      <c r="DB84" s="3" t="s">
        <v>75</v>
      </c>
      <c r="DF84" s="3" t="s">
        <v>533</v>
      </c>
      <c r="DG84" s="3" t="s">
        <v>534</v>
      </c>
      <c r="DL84" s="3" t="s">
        <v>61</v>
      </c>
    </row>
    <row r="85" spans="1:116" s="3" customFormat="1" x14ac:dyDescent="0.35">
      <c r="A85" s="3" t="s">
        <v>700</v>
      </c>
      <c r="B85" s="3" t="s">
        <v>701</v>
      </c>
      <c r="C85" s="3" t="s">
        <v>702</v>
      </c>
      <c r="D85" s="3" t="s">
        <v>703</v>
      </c>
      <c r="F85" s="3" t="s">
        <v>704</v>
      </c>
      <c r="G85" s="4">
        <v>44145.491157407407</v>
      </c>
      <c r="H85" s="3" t="s">
        <v>61</v>
      </c>
      <c r="J85" s="3" t="s">
        <v>83</v>
      </c>
      <c r="M85" s="3" t="s">
        <v>389</v>
      </c>
      <c r="P85" s="3" t="s">
        <v>85</v>
      </c>
      <c r="R85" s="3" t="s">
        <v>3298</v>
      </c>
      <c r="AC85" s="3" t="s">
        <v>187</v>
      </c>
      <c r="AD85" s="3" t="s">
        <v>187</v>
      </c>
      <c r="AS85" s="3" t="s">
        <v>87</v>
      </c>
      <c r="AV85" s="3" t="s">
        <v>705</v>
      </c>
      <c r="BK85" s="3" t="s">
        <v>706</v>
      </c>
      <c r="BX85" s="3" t="s">
        <v>504</v>
      </c>
      <c r="CK85" s="3" t="s">
        <v>61</v>
      </c>
      <c r="CN85" s="3" t="s">
        <v>465</v>
      </c>
      <c r="CR85" s="3" t="s">
        <v>146</v>
      </c>
      <c r="CV85" s="3" t="s">
        <v>75</v>
      </c>
      <c r="CW85" s="3" t="s">
        <v>100</v>
      </c>
      <c r="CX85" s="3" t="s">
        <v>100</v>
      </c>
      <c r="CY85" s="3" t="s">
        <v>100</v>
      </c>
      <c r="CZ85" s="3" t="s">
        <v>75</v>
      </c>
      <c r="DA85" s="3" t="s">
        <v>100</v>
      </c>
      <c r="DB85" s="3" t="s">
        <v>75</v>
      </c>
    </row>
    <row r="86" spans="1:116" s="3" customFormat="1" x14ac:dyDescent="0.35">
      <c r="A86" s="3" t="s">
        <v>252</v>
      </c>
      <c r="B86" s="3" t="s">
        <v>253</v>
      </c>
      <c r="C86" s="3" t="s">
        <v>254</v>
      </c>
      <c r="D86" s="3" t="s">
        <v>120</v>
      </c>
      <c r="E86" s="3">
        <v>2183655254</v>
      </c>
      <c r="F86" s="3" t="s">
        <v>255</v>
      </c>
      <c r="G86" s="4">
        <v>44152.617372685185</v>
      </c>
      <c r="H86" s="3" t="s">
        <v>61</v>
      </c>
      <c r="J86" s="3" t="s">
        <v>83</v>
      </c>
      <c r="M86" s="3" t="s">
        <v>256</v>
      </c>
      <c r="P86" s="3" t="s">
        <v>50</v>
      </c>
      <c r="Q86" s="3" t="s">
        <v>3298</v>
      </c>
      <c r="AC86" s="3" t="s">
        <v>257</v>
      </c>
      <c r="AD86" s="3" t="s">
        <v>257</v>
      </c>
      <c r="AP86" s="3" t="s">
        <v>3298</v>
      </c>
      <c r="AS86" s="3" t="s">
        <v>124</v>
      </c>
      <c r="AV86" s="3" t="s">
        <v>258</v>
      </c>
      <c r="BI86" s="3" t="s">
        <v>259</v>
      </c>
      <c r="BK86" s="3" t="s">
        <v>89</v>
      </c>
      <c r="BX86" s="3" t="s">
        <v>260</v>
      </c>
      <c r="CG86" s="3">
        <v>24</v>
      </c>
      <c r="CH86" s="3">
        <v>32</v>
      </c>
      <c r="CI86" s="3" t="s">
        <v>261</v>
      </c>
      <c r="CK86" s="3" t="s">
        <v>48</v>
      </c>
      <c r="CL86" s="3" t="s">
        <v>262</v>
      </c>
      <c r="CN86" s="3" t="s">
        <v>193</v>
      </c>
      <c r="CO86" s="3" t="s">
        <v>193</v>
      </c>
      <c r="CP86" s="3" t="s">
        <v>263</v>
      </c>
      <c r="CR86" s="3" t="s">
        <v>146</v>
      </c>
      <c r="CU86" s="3" t="s">
        <v>75</v>
      </c>
      <c r="CV86" s="3" t="s">
        <v>75</v>
      </c>
      <c r="CW86" s="3" t="s">
        <v>75</v>
      </c>
      <c r="CX86" s="3" t="s">
        <v>101</v>
      </c>
      <c r="CY86" s="3" t="s">
        <v>76</v>
      </c>
      <c r="CZ86" s="3" t="s">
        <v>100</v>
      </c>
      <c r="DA86" s="3" t="s">
        <v>100</v>
      </c>
      <c r="DB86" s="3" t="s">
        <v>75</v>
      </c>
      <c r="DF86" s="3" t="s">
        <v>264</v>
      </c>
      <c r="DG86" s="3" t="s">
        <v>265</v>
      </c>
      <c r="DK86" s="3" t="s">
        <v>102</v>
      </c>
      <c r="DL86" s="3" t="s">
        <v>48</v>
      </c>
    </row>
    <row r="87" spans="1:116" s="3" customFormat="1" x14ac:dyDescent="0.35">
      <c r="A87" s="3" t="s">
        <v>303</v>
      </c>
      <c r="B87" s="3" t="s">
        <v>304</v>
      </c>
      <c r="C87" s="3" t="s">
        <v>305</v>
      </c>
      <c r="D87" s="3" t="s">
        <v>306</v>
      </c>
      <c r="E87" s="3">
        <v>2183655140</v>
      </c>
      <c r="F87" s="3" t="s">
        <v>307</v>
      </c>
      <c r="G87" s="4">
        <v>44151.636793981481</v>
      </c>
      <c r="H87" s="3" t="s">
        <v>61</v>
      </c>
      <c r="J87" s="3" t="s">
        <v>83</v>
      </c>
      <c r="M87" s="3" t="s">
        <v>308</v>
      </c>
      <c r="P87" s="3" t="s">
        <v>109</v>
      </c>
      <c r="T87" s="3" t="s">
        <v>3298</v>
      </c>
      <c r="AC87" s="3" t="s">
        <v>309</v>
      </c>
      <c r="AD87" s="3" t="s">
        <v>309</v>
      </c>
      <c r="AP87" s="3" t="s">
        <v>3298</v>
      </c>
      <c r="AS87" s="3" t="s">
        <v>124</v>
      </c>
      <c r="AV87" s="3" t="s">
        <v>298</v>
      </c>
      <c r="BK87" s="3" t="s">
        <v>310</v>
      </c>
      <c r="BX87" s="3" t="s">
        <v>18</v>
      </c>
      <c r="CI87" s="3" t="s">
        <v>311</v>
      </c>
      <c r="CK87" s="3" t="s">
        <v>61</v>
      </c>
      <c r="CN87" s="3" t="s">
        <v>193</v>
      </c>
      <c r="CR87" s="3" t="s">
        <v>146</v>
      </c>
      <c r="CU87" s="3" t="s">
        <v>75</v>
      </c>
      <c r="CV87" s="3" t="s">
        <v>75</v>
      </c>
      <c r="CW87" s="3" t="s">
        <v>100</v>
      </c>
      <c r="CX87" s="3" t="s">
        <v>76</v>
      </c>
      <c r="CY87" s="3" t="s">
        <v>76</v>
      </c>
      <c r="CZ87" s="3" t="s">
        <v>75</v>
      </c>
      <c r="DA87" s="3" t="s">
        <v>75</v>
      </c>
      <c r="DB87" s="3" t="s">
        <v>76</v>
      </c>
    </row>
    <row r="88" spans="1:116" s="3" customFormat="1" x14ac:dyDescent="0.35">
      <c r="A88" s="3" t="s">
        <v>1929</v>
      </c>
      <c r="B88" s="3" t="s">
        <v>1930</v>
      </c>
      <c r="C88" s="3" t="s">
        <v>1931</v>
      </c>
      <c r="D88" s="3" t="s">
        <v>1932</v>
      </c>
      <c r="E88" s="3" t="s">
        <v>1933</v>
      </c>
      <c r="F88" s="3" t="s">
        <v>1934</v>
      </c>
      <c r="G88" s="4">
        <v>44139.452349537038</v>
      </c>
      <c r="H88" s="3" t="s">
        <v>48</v>
      </c>
      <c r="J88" s="3" t="s">
        <v>1935</v>
      </c>
      <c r="P88" s="3" t="s">
        <v>1936</v>
      </c>
      <c r="W88" s="3" t="s">
        <v>3298</v>
      </c>
      <c r="AC88" s="3" t="s">
        <v>441</v>
      </c>
      <c r="AD88" s="3" t="s">
        <v>441</v>
      </c>
      <c r="AP88" s="3" t="s">
        <v>3298</v>
      </c>
      <c r="AS88" s="3" t="s">
        <v>124</v>
      </c>
      <c r="AV88" s="3" t="s">
        <v>112</v>
      </c>
      <c r="BI88" s="3" t="s">
        <v>1937</v>
      </c>
      <c r="BK88" s="3" t="s">
        <v>791</v>
      </c>
      <c r="BX88" s="3" t="s">
        <v>20</v>
      </c>
      <c r="CH88" s="3">
        <v>6</v>
      </c>
      <c r="CI88" s="3" t="s">
        <v>1938</v>
      </c>
      <c r="CK88" s="3" t="s">
        <v>61</v>
      </c>
      <c r="CN88" s="3" t="s">
        <v>99</v>
      </c>
      <c r="CP88" s="3" t="s">
        <v>1939</v>
      </c>
      <c r="CR88" s="3" t="s">
        <v>146</v>
      </c>
      <c r="CU88" s="3" t="s">
        <v>75</v>
      </c>
      <c r="CV88" s="3" t="s">
        <v>100</v>
      </c>
      <c r="CW88" s="3" t="s">
        <v>75</v>
      </c>
      <c r="CX88" s="3" t="s">
        <v>76</v>
      </c>
      <c r="CY88" s="3" t="s">
        <v>75</v>
      </c>
      <c r="CZ88" s="3" t="s">
        <v>75</v>
      </c>
      <c r="DA88" s="3" t="s">
        <v>101</v>
      </c>
      <c r="DB88" s="3" t="s">
        <v>76</v>
      </c>
      <c r="DF88" s="3" t="s">
        <v>1940</v>
      </c>
      <c r="DG88" s="3" t="s">
        <v>1941</v>
      </c>
    </row>
    <row r="89" spans="1:116" s="3" customFormat="1" x14ac:dyDescent="0.35">
      <c r="A89" s="3" t="s">
        <v>1154</v>
      </c>
      <c r="B89" s="3" t="s">
        <v>1155</v>
      </c>
      <c r="C89" s="3" t="s">
        <v>808</v>
      </c>
      <c r="D89" s="3" t="s">
        <v>1156</v>
      </c>
      <c r="F89" s="3" t="s">
        <v>1157</v>
      </c>
      <c r="G89" s="4">
        <v>44144.548495370371</v>
      </c>
      <c r="H89" s="3" t="s">
        <v>61</v>
      </c>
      <c r="J89" s="3" t="s">
        <v>83</v>
      </c>
      <c r="M89" s="3" t="s">
        <v>389</v>
      </c>
      <c r="P89" s="3" t="s">
        <v>50</v>
      </c>
      <c r="Q89" s="3" t="s">
        <v>3298</v>
      </c>
      <c r="AC89" s="3" t="s">
        <v>330</v>
      </c>
      <c r="AD89" s="3" t="s">
        <v>330</v>
      </c>
      <c r="AP89" s="3" t="s">
        <v>3298</v>
      </c>
      <c r="AS89" s="3" t="s">
        <v>273</v>
      </c>
      <c r="AV89" s="3" t="s">
        <v>1158</v>
      </c>
      <c r="BK89" s="3" t="s">
        <v>490</v>
      </c>
      <c r="BX89" s="3" t="s">
        <v>245</v>
      </c>
      <c r="CG89" s="3">
        <v>10</v>
      </c>
      <c r="CH89" s="3">
        <v>50</v>
      </c>
      <c r="CI89" s="3" t="s">
        <v>1159</v>
      </c>
      <c r="CK89" s="3" t="s">
        <v>48</v>
      </c>
      <c r="CL89" s="3" t="s">
        <v>1160</v>
      </c>
      <c r="CN89" s="3" t="s">
        <v>72</v>
      </c>
      <c r="CO89" s="3" t="s">
        <v>72</v>
      </c>
      <c r="CP89" s="3" t="s">
        <v>1161</v>
      </c>
      <c r="CR89" s="3" t="s">
        <v>146</v>
      </c>
      <c r="CS89" s="3" t="s">
        <v>1162</v>
      </c>
      <c r="CU89" s="3" t="s">
        <v>100</v>
      </c>
      <c r="CV89" s="3" t="s">
        <v>100</v>
      </c>
      <c r="CW89" s="3" t="s">
        <v>100</v>
      </c>
      <c r="CX89" s="3" t="s">
        <v>100</v>
      </c>
      <c r="CY89" s="3" t="s">
        <v>75</v>
      </c>
      <c r="CZ89" s="3" t="s">
        <v>100</v>
      </c>
      <c r="DA89" s="3" t="s">
        <v>100</v>
      </c>
      <c r="DB89" s="3" t="s">
        <v>75</v>
      </c>
      <c r="DF89" s="3" t="s">
        <v>1163</v>
      </c>
      <c r="DG89" s="3" t="s">
        <v>1164</v>
      </c>
      <c r="DL89" s="3" t="s">
        <v>48</v>
      </c>
    </row>
    <row r="90" spans="1:116" s="3" customFormat="1" x14ac:dyDescent="0.35">
      <c r="A90" s="3" t="s">
        <v>3185</v>
      </c>
      <c r="B90" s="3" t="s">
        <v>2839</v>
      </c>
      <c r="C90" s="3" t="s">
        <v>3186</v>
      </c>
      <c r="D90" s="3" t="s">
        <v>306</v>
      </c>
      <c r="E90" s="3" t="s">
        <v>3187</v>
      </c>
      <c r="F90" s="3" t="s">
        <v>3188</v>
      </c>
      <c r="G90" s="4">
        <v>44137.475729166668</v>
      </c>
      <c r="H90" s="3" t="s">
        <v>61</v>
      </c>
      <c r="J90" s="3" t="s">
        <v>83</v>
      </c>
      <c r="M90" s="3" t="s">
        <v>308</v>
      </c>
      <c r="P90" s="3" t="s">
        <v>109</v>
      </c>
      <c r="T90" s="3" t="s">
        <v>3298</v>
      </c>
      <c r="AC90" s="3" t="s">
        <v>37</v>
      </c>
      <c r="AD90" s="3" t="s">
        <v>37</v>
      </c>
      <c r="AO90" s="3" t="s">
        <v>3298</v>
      </c>
      <c r="AQ90" s="3" t="s">
        <v>3189</v>
      </c>
      <c r="AS90" s="3" t="s">
        <v>124</v>
      </c>
      <c r="AV90" s="3" t="s">
        <v>3190</v>
      </c>
      <c r="BK90" s="3" t="s">
        <v>3191</v>
      </c>
      <c r="BV90" s="3" t="s">
        <v>3192</v>
      </c>
      <c r="CR90" s="3" t="s">
        <v>146</v>
      </c>
      <c r="DF90" s="3" t="s">
        <v>3193</v>
      </c>
      <c r="DG90" s="3" t="s">
        <v>3194</v>
      </c>
      <c r="DL90" s="3" t="s">
        <v>48</v>
      </c>
    </row>
    <row r="91" spans="1:116" s="3" customFormat="1" x14ac:dyDescent="0.35">
      <c r="A91" s="3" t="s">
        <v>2612</v>
      </c>
      <c r="B91" s="3" t="s">
        <v>2613</v>
      </c>
      <c r="C91" s="3" t="s">
        <v>2614</v>
      </c>
      <c r="E91" s="3">
        <v>8033432577</v>
      </c>
      <c r="F91" s="3" t="s">
        <v>2615</v>
      </c>
      <c r="G91" s="4">
        <v>44137.631319444445</v>
      </c>
      <c r="H91" s="3" t="s">
        <v>48</v>
      </c>
      <c r="J91" s="3" t="s">
        <v>2392</v>
      </c>
      <c r="P91" s="3" t="s">
        <v>50</v>
      </c>
      <c r="Q91" s="3" t="s">
        <v>3298</v>
      </c>
      <c r="AC91" s="3" t="s">
        <v>2616</v>
      </c>
      <c r="AD91" s="3" t="s">
        <v>2616</v>
      </c>
      <c r="AP91" s="3" t="s">
        <v>3298</v>
      </c>
      <c r="AS91" s="3" t="s">
        <v>273</v>
      </c>
      <c r="AV91" s="3" t="s">
        <v>2617</v>
      </c>
      <c r="BI91" s="3" t="s">
        <v>2618</v>
      </c>
      <c r="BK91" s="3" t="s">
        <v>2619</v>
      </c>
      <c r="BX91" s="3" t="s">
        <v>260</v>
      </c>
      <c r="CG91" s="3">
        <v>30</v>
      </c>
      <c r="CH91" s="3">
        <v>50</v>
      </c>
      <c r="CI91" s="3" t="s">
        <v>2620</v>
      </c>
      <c r="CK91" s="3" t="s">
        <v>61</v>
      </c>
      <c r="CN91" s="3" t="s">
        <v>465</v>
      </c>
      <c r="CR91" s="3" t="s">
        <v>195</v>
      </c>
      <c r="CU91" s="3" t="s">
        <v>100</v>
      </c>
      <c r="CV91" s="3" t="s">
        <v>100</v>
      </c>
      <c r="CW91" s="3" t="s">
        <v>100</v>
      </c>
      <c r="CX91" s="3" t="s">
        <v>101</v>
      </c>
      <c r="CY91" s="3" t="s">
        <v>75</v>
      </c>
      <c r="CZ91" s="3" t="s">
        <v>75</v>
      </c>
      <c r="DA91" s="3" t="s">
        <v>75</v>
      </c>
      <c r="DB91" s="3" t="s">
        <v>76</v>
      </c>
      <c r="DF91" s="3" t="s">
        <v>2621</v>
      </c>
      <c r="DG91" s="3" t="s">
        <v>2622</v>
      </c>
      <c r="DK91" s="3" t="s">
        <v>234</v>
      </c>
    </row>
    <row r="92" spans="1:116" s="3" customFormat="1" x14ac:dyDescent="0.35">
      <c r="A92" s="3" t="s">
        <v>1634</v>
      </c>
      <c r="B92" s="3" t="s">
        <v>1635</v>
      </c>
      <c r="C92" s="3" t="s">
        <v>1636</v>
      </c>
      <c r="E92" s="3">
        <v>2187399387</v>
      </c>
      <c r="F92" s="3" t="s">
        <v>1637</v>
      </c>
      <c r="G92" s="4">
        <v>44141.483229166668</v>
      </c>
      <c r="H92" s="3" t="s">
        <v>61</v>
      </c>
      <c r="J92" s="3" t="s">
        <v>83</v>
      </c>
      <c r="M92" s="3" t="s">
        <v>801</v>
      </c>
      <c r="P92" s="3" t="s">
        <v>109</v>
      </c>
      <c r="T92" s="3" t="s">
        <v>3298</v>
      </c>
      <c r="AC92" s="3" t="s">
        <v>1638</v>
      </c>
      <c r="AD92" s="3" t="s">
        <v>1638</v>
      </c>
      <c r="AO92" s="3" t="s">
        <v>3298</v>
      </c>
      <c r="AP92" s="3" t="s">
        <v>3298</v>
      </c>
      <c r="AQ92" s="3" t="s">
        <v>1639</v>
      </c>
      <c r="AS92" s="3" t="s">
        <v>124</v>
      </c>
      <c r="AV92" s="3" t="s">
        <v>155</v>
      </c>
      <c r="BI92" s="3" t="s">
        <v>1640</v>
      </c>
      <c r="BK92" s="3" t="s">
        <v>1641</v>
      </c>
      <c r="BV92" s="3" t="s">
        <v>1642</v>
      </c>
      <c r="BX92" s="3" t="s">
        <v>55</v>
      </c>
      <c r="CF92" s="3">
        <v>200</v>
      </c>
      <c r="CG92" s="3">
        <v>100</v>
      </c>
      <c r="CH92" s="3">
        <v>100</v>
      </c>
      <c r="CI92" s="3" t="s">
        <v>1643</v>
      </c>
      <c r="CK92" s="3" t="s">
        <v>61</v>
      </c>
      <c r="CN92" s="3" t="s">
        <v>176</v>
      </c>
      <c r="CP92" s="3" t="s">
        <v>1644</v>
      </c>
      <c r="CR92" s="3" t="s">
        <v>146</v>
      </c>
      <c r="CS92" s="3" t="s">
        <v>1645</v>
      </c>
      <c r="CU92" s="3" t="s">
        <v>100</v>
      </c>
      <c r="CV92" s="3" t="s">
        <v>100</v>
      </c>
      <c r="CW92" s="3" t="s">
        <v>100</v>
      </c>
      <c r="CX92" s="3" t="s">
        <v>75</v>
      </c>
      <c r="CZ92" s="3" t="s">
        <v>100</v>
      </c>
      <c r="DA92" s="3" t="s">
        <v>100</v>
      </c>
      <c r="DB92" s="3" t="s">
        <v>76</v>
      </c>
      <c r="DF92" s="3" t="s">
        <v>1646</v>
      </c>
      <c r="DG92" s="3" t="s">
        <v>1647</v>
      </c>
      <c r="DH92" s="3" t="s">
        <v>1648</v>
      </c>
      <c r="DJ92" s="3" t="s">
        <v>164</v>
      </c>
      <c r="DK92" s="3" t="s">
        <v>165</v>
      </c>
      <c r="DL92" s="3" t="s">
        <v>48</v>
      </c>
    </row>
    <row r="93" spans="1:116" s="3" customFormat="1" x14ac:dyDescent="0.35">
      <c r="A93" s="3" t="s">
        <v>1095</v>
      </c>
      <c r="B93" s="3" t="s">
        <v>1096</v>
      </c>
      <c r="C93" s="3" t="s">
        <v>1097</v>
      </c>
      <c r="D93" s="3" t="s">
        <v>524</v>
      </c>
      <c r="E93" s="3">
        <v>2184762285</v>
      </c>
      <c r="F93" s="3" t="s">
        <v>1098</v>
      </c>
      <c r="G93" s="4">
        <v>44144.561122685183</v>
      </c>
      <c r="H93" s="3" t="s">
        <v>61</v>
      </c>
      <c r="J93" s="3" t="s">
        <v>83</v>
      </c>
      <c r="M93" s="3" t="s">
        <v>308</v>
      </c>
      <c r="P93" s="3" t="s">
        <v>85</v>
      </c>
      <c r="R93" s="3" t="s">
        <v>3298</v>
      </c>
      <c r="AC93" s="3" t="s">
        <v>187</v>
      </c>
      <c r="AD93" s="3" t="s">
        <v>187</v>
      </c>
      <c r="AS93" s="3" t="s">
        <v>124</v>
      </c>
      <c r="AV93" s="3" t="s">
        <v>258</v>
      </c>
      <c r="BI93" s="3" t="s">
        <v>1099</v>
      </c>
      <c r="BK93" s="3" t="s">
        <v>748</v>
      </c>
      <c r="BX93" s="3" t="s">
        <v>68</v>
      </c>
      <c r="CF93" s="3">
        <v>35</v>
      </c>
      <c r="CG93" s="3" t="s">
        <v>1100</v>
      </c>
      <c r="CI93" s="3" t="s">
        <v>1101</v>
      </c>
      <c r="CK93" s="3" t="s">
        <v>61</v>
      </c>
      <c r="CN93" s="3" t="s">
        <v>193</v>
      </c>
      <c r="CP93" s="3" t="s">
        <v>1102</v>
      </c>
      <c r="CR93" s="3" t="s">
        <v>195</v>
      </c>
      <c r="CU93" s="3" t="s">
        <v>76</v>
      </c>
      <c r="CV93" s="3" t="s">
        <v>76</v>
      </c>
      <c r="CW93" s="3" t="s">
        <v>75</v>
      </c>
      <c r="CX93" s="3" t="s">
        <v>101</v>
      </c>
      <c r="CY93" s="3" t="s">
        <v>75</v>
      </c>
      <c r="CZ93" s="3" t="s">
        <v>75</v>
      </c>
      <c r="DA93" s="3" t="s">
        <v>75</v>
      </c>
      <c r="DB93" s="3" t="s">
        <v>75</v>
      </c>
      <c r="DF93" s="3" t="s">
        <v>1103</v>
      </c>
      <c r="DG93" s="3" t="s">
        <v>1104</v>
      </c>
      <c r="DJ93" s="3" t="s">
        <v>219</v>
      </c>
      <c r="DK93" s="3" t="s">
        <v>234</v>
      </c>
      <c r="DL93" s="3" t="s">
        <v>48</v>
      </c>
    </row>
    <row r="94" spans="1:116" s="3" customFormat="1" x14ac:dyDescent="0.35">
      <c r="A94" s="3" t="s">
        <v>2206</v>
      </c>
      <c r="B94" s="3" t="s">
        <v>2207</v>
      </c>
      <c r="C94" s="3" t="s">
        <v>2208</v>
      </c>
      <c r="D94" s="3" t="s">
        <v>2209</v>
      </c>
      <c r="E94" s="3">
        <v>6519828302</v>
      </c>
      <c r="F94" s="3" t="s">
        <v>2210</v>
      </c>
      <c r="G94" s="4">
        <v>44138.470775462964</v>
      </c>
      <c r="H94" s="3" t="s">
        <v>48</v>
      </c>
      <c r="J94" s="3" t="s">
        <v>83</v>
      </c>
      <c r="M94" s="3" t="s">
        <v>780</v>
      </c>
      <c r="P94" s="3" t="s">
        <v>85</v>
      </c>
      <c r="R94" s="3" t="s">
        <v>3298</v>
      </c>
      <c r="AC94" s="3" t="s">
        <v>1920</v>
      </c>
      <c r="AD94" s="3" t="s">
        <v>1920</v>
      </c>
      <c r="AP94" s="3" t="s">
        <v>3298</v>
      </c>
      <c r="AS94" s="3" t="s">
        <v>87</v>
      </c>
      <c r="AV94" s="3" t="s">
        <v>463</v>
      </c>
      <c r="BI94" s="3" t="s">
        <v>2211</v>
      </c>
      <c r="BK94" s="3" t="s">
        <v>748</v>
      </c>
      <c r="BX94" s="3" t="s">
        <v>20</v>
      </c>
      <c r="CH94" s="3">
        <v>10</v>
      </c>
      <c r="CI94" s="3" t="s">
        <v>2212</v>
      </c>
      <c r="CK94" s="3" t="s">
        <v>48</v>
      </c>
      <c r="CL94" s="3" t="s">
        <v>2213</v>
      </c>
      <c r="CN94" s="3" t="s">
        <v>99</v>
      </c>
      <c r="CO94" s="3" t="s">
        <v>99</v>
      </c>
      <c r="CP94" s="3" t="s">
        <v>2214</v>
      </c>
      <c r="CR94" s="3" t="s">
        <v>146</v>
      </c>
      <c r="CS94" s="3" t="s">
        <v>2215</v>
      </c>
      <c r="CU94" s="3" t="s">
        <v>75</v>
      </c>
      <c r="CV94" s="3" t="s">
        <v>76</v>
      </c>
      <c r="CW94" s="3" t="s">
        <v>75</v>
      </c>
      <c r="CX94" s="3" t="s">
        <v>100</v>
      </c>
      <c r="CY94" s="3" t="s">
        <v>75</v>
      </c>
      <c r="CZ94" s="3" t="s">
        <v>100</v>
      </c>
      <c r="DA94" s="3" t="s">
        <v>100</v>
      </c>
      <c r="DB94" s="3" t="s">
        <v>76</v>
      </c>
      <c r="DC94" s="3" t="s">
        <v>100</v>
      </c>
      <c r="DD94" s="3" t="s">
        <v>2216</v>
      </c>
      <c r="DF94" s="3" t="s">
        <v>2217</v>
      </c>
      <c r="DG94" s="3" t="s">
        <v>2218</v>
      </c>
    </row>
    <row r="95" spans="1:116" s="3" customFormat="1" x14ac:dyDescent="0.35">
      <c r="A95" s="3" t="s">
        <v>457</v>
      </c>
      <c r="B95" s="3" t="s">
        <v>458</v>
      </c>
      <c r="C95" s="3" t="s">
        <v>459</v>
      </c>
      <c r="D95" s="3" t="s">
        <v>460</v>
      </c>
      <c r="E95" s="3">
        <v>6513997454</v>
      </c>
      <c r="F95" s="3" t="s">
        <v>461</v>
      </c>
      <c r="G95" s="4">
        <v>44146.84002314815</v>
      </c>
      <c r="H95" s="3" t="s">
        <v>61</v>
      </c>
      <c r="J95" s="3" t="s">
        <v>83</v>
      </c>
      <c r="M95" s="3" t="s">
        <v>112</v>
      </c>
      <c r="P95" s="3" t="s">
        <v>50</v>
      </c>
      <c r="Q95" s="3" t="s">
        <v>3298</v>
      </c>
      <c r="AC95" s="3" t="s">
        <v>462</v>
      </c>
      <c r="AD95" s="3" t="s">
        <v>462</v>
      </c>
      <c r="AS95" s="3" t="s">
        <v>273</v>
      </c>
      <c r="AV95" s="3" t="s">
        <v>463</v>
      </c>
      <c r="BI95" s="3" t="s">
        <v>464</v>
      </c>
      <c r="BK95" s="3" t="s">
        <v>345</v>
      </c>
      <c r="BX95" s="3" t="s">
        <v>37</v>
      </c>
      <c r="CK95" s="3" t="s">
        <v>61</v>
      </c>
      <c r="CN95" s="3" t="s">
        <v>465</v>
      </c>
      <c r="CP95" s="3" t="s">
        <v>466</v>
      </c>
      <c r="CR95" s="3" t="s">
        <v>146</v>
      </c>
      <c r="CS95" s="3" t="s">
        <v>467</v>
      </c>
      <c r="CU95" s="3" t="s">
        <v>100</v>
      </c>
      <c r="CV95" s="3" t="s">
        <v>100</v>
      </c>
      <c r="CW95" s="3" t="s">
        <v>100</v>
      </c>
      <c r="CX95" s="3" t="s">
        <v>100</v>
      </c>
      <c r="CY95" s="3" t="s">
        <v>75</v>
      </c>
      <c r="CZ95" s="3" t="s">
        <v>100</v>
      </c>
      <c r="DA95" s="3" t="s">
        <v>100</v>
      </c>
      <c r="DB95" s="3" t="s">
        <v>75</v>
      </c>
      <c r="DF95" s="3" t="s">
        <v>468</v>
      </c>
      <c r="DK95" s="3" t="s">
        <v>234</v>
      </c>
      <c r="DL95" s="3" t="s">
        <v>61</v>
      </c>
    </row>
    <row r="96" spans="1:116" s="3" customFormat="1" x14ac:dyDescent="0.35">
      <c r="A96" s="3" t="s">
        <v>2654</v>
      </c>
      <c r="B96" s="3" t="s">
        <v>2655</v>
      </c>
      <c r="C96" s="3" t="s">
        <v>2656</v>
      </c>
      <c r="D96" s="3" t="s">
        <v>2657</v>
      </c>
      <c r="F96" s="3" t="s">
        <v>2658</v>
      </c>
      <c r="G96" s="4">
        <v>44137.614039351851</v>
      </c>
      <c r="H96" s="3" t="s">
        <v>48</v>
      </c>
      <c r="J96" s="3" t="s">
        <v>240</v>
      </c>
      <c r="P96" s="3" t="s">
        <v>85</v>
      </c>
      <c r="R96" s="3" t="s">
        <v>3298</v>
      </c>
      <c r="AC96" s="3" t="s">
        <v>110</v>
      </c>
      <c r="AD96" s="3" t="s">
        <v>110</v>
      </c>
      <c r="AP96" s="3" t="s">
        <v>3298</v>
      </c>
      <c r="AS96" s="3" t="s">
        <v>87</v>
      </c>
      <c r="AV96" s="3" t="s">
        <v>88</v>
      </c>
      <c r="BK96" s="3" t="s">
        <v>706</v>
      </c>
      <c r="CK96" s="3" t="s">
        <v>61</v>
      </c>
      <c r="CN96" s="3" t="s">
        <v>72</v>
      </c>
      <c r="CR96" s="3" t="s">
        <v>146</v>
      </c>
      <c r="CU96" s="3" t="s">
        <v>100</v>
      </c>
      <c r="CV96" s="3" t="s">
        <v>100</v>
      </c>
      <c r="CW96" s="3" t="s">
        <v>100</v>
      </c>
      <c r="CX96" s="3" t="s">
        <v>100</v>
      </c>
      <c r="CY96" s="3" t="s">
        <v>76</v>
      </c>
      <c r="CZ96" s="3" t="s">
        <v>100</v>
      </c>
      <c r="DA96" s="3" t="s">
        <v>100</v>
      </c>
      <c r="DB96" s="3" t="s">
        <v>75</v>
      </c>
      <c r="DK96" s="3" t="s">
        <v>456</v>
      </c>
    </row>
    <row r="97" spans="1:116" s="3" customFormat="1" x14ac:dyDescent="0.35">
      <c r="A97" s="3" t="s">
        <v>2654</v>
      </c>
      <c r="B97" s="3" t="s">
        <v>2655</v>
      </c>
      <c r="C97" s="3" t="s">
        <v>2656</v>
      </c>
      <c r="D97" s="3" t="s">
        <v>2657</v>
      </c>
      <c r="F97" s="3" t="s">
        <v>2658</v>
      </c>
      <c r="G97" s="4">
        <v>44137.613287037035</v>
      </c>
      <c r="H97" s="3" t="s">
        <v>48</v>
      </c>
      <c r="J97" s="3" t="s">
        <v>240</v>
      </c>
      <c r="P97" s="3" t="s">
        <v>85</v>
      </c>
      <c r="R97" s="3" t="s">
        <v>3298</v>
      </c>
      <c r="AC97" s="3" t="s">
        <v>110</v>
      </c>
      <c r="AD97" s="3" t="s">
        <v>110</v>
      </c>
      <c r="AP97" s="3" t="s">
        <v>3298</v>
      </c>
      <c r="AS97" s="3" t="s">
        <v>87</v>
      </c>
      <c r="AV97" s="3" t="s">
        <v>88</v>
      </c>
      <c r="BK97" s="3" t="s">
        <v>706</v>
      </c>
      <c r="CK97" s="3" t="s">
        <v>61</v>
      </c>
      <c r="CN97" s="3" t="s">
        <v>72</v>
      </c>
      <c r="CR97" s="3" t="s">
        <v>146</v>
      </c>
      <c r="CU97" s="3" t="s">
        <v>100</v>
      </c>
      <c r="CV97" s="3" t="s">
        <v>100</v>
      </c>
      <c r="CW97" s="3" t="s">
        <v>100</v>
      </c>
      <c r="CX97" s="3" t="s">
        <v>100</v>
      </c>
      <c r="CY97" s="3" t="s">
        <v>76</v>
      </c>
      <c r="CZ97" s="3" t="s">
        <v>100</v>
      </c>
      <c r="DA97" s="3" t="s">
        <v>100</v>
      </c>
      <c r="DB97" s="3" t="s">
        <v>75</v>
      </c>
      <c r="DK97" s="3" t="s">
        <v>456</v>
      </c>
    </row>
    <row r="98" spans="1:116" s="3" customFormat="1" x14ac:dyDescent="0.35">
      <c r="A98" s="3" t="s">
        <v>1820</v>
      </c>
      <c r="B98" s="3" t="s">
        <v>1821</v>
      </c>
      <c r="C98" s="3" t="s">
        <v>1822</v>
      </c>
      <c r="D98" s="3" t="s">
        <v>1823</v>
      </c>
      <c r="E98" s="3">
        <v>7635025288</v>
      </c>
      <c r="F98" s="3" t="s">
        <v>1824</v>
      </c>
      <c r="G98" s="4">
        <v>44139.696493055555</v>
      </c>
      <c r="H98" s="3" t="s">
        <v>61</v>
      </c>
      <c r="J98" s="3" t="s">
        <v>83</v>
      </c>
      <c r="M98" s="3" t="s">
        <v>389</v>
      </c>
      <c r="P98" s="3" t="s">
        <v>85</v>
      </c>
      <c r="R98" s="3" t="s">
        <v>3298</v>
      </c>
      <c r="AC98" s="3" t="s">
        <v>1825</v>
      </c>
      <c r="AD98" s="3" t="s">
        <v>1825</v>
      </c>
      <c r="AP98" s="3" t="s">
        <v>3298</v>
      </c>
      <c r="AS98" s="3" t="s">
        <v>273</v>
      </c>
      <c r="AV98" s="3" t="s">
        <v>318</v>
      </c>
      <c r="BI98" s="3" t="s">
        <v>1826</v>
      </c>
      <c r="BK98" s="3" t="s">
        <v>89</v>
      </c>
      <c r="BX98" s="3" t="s">
        <v>19</v>
      </c>
      <c r="CG98" s="3" t="s">
        <v>1827</v>
      </c>
      <c r="CI98" s="3" t="s">
        <v>1828</v>
      </c>
      <c r="CK98" s="3" t="s">
        <v>61</v>
      </c>
      <c r="CN98" s="3" t="s">
        <v>72</v>
      </c>
      <c r="CP98" s="3" t="s">
        <v>1829</v>
      </c>
      <c r="CR98" s="3" t="s">
        <v>195</v>
      </c>
      <c r="CU98" s="3" t="s">
        <v>100</v>
      </c>
      <c r="CV98" s="3" t="s">
        <v>100</v>
      </c>
      <c r="CW98" s="3" t="s">
        <v>100</v>
      </c>
      <c r="CX98" s="3" t="s">
        <v>75</v>
      </c>
      <c r="CY98" s="3" t="s">
        <v>75</v>
      </c>
      <c r="CZ98" s="3" t="s">
        <v>100</v>
      </c>
      <c r="DA98" s="3" t="s">
        <v>100</v>
      </c>
      <c r="DB98" s="3" t="s">
        <v>76</v>
      </c>
      <c r="DF98" s="3" t="s">
        <v>1830</v>
      </c>
      <c r="DG98" s="3" t="s">
        <v>1831</v>
      </c>
      <c r="DJ98" s="3" t="s">
        <v>397</v>
      </c>
      <c r="DK98" s="3" t="s">
        <v>102</v>
      </c>
      <c r="DL98" s="3" t="s">
        <v>48</v>
      </c>
    </row>
    <row r="99" spans="1:116" s="3" customFormat="1" x14ac:dyDescent="0.35">
      <c r="A99" s="3" t="s">
        <v>891</v>
      </c>
      <c r="B99" s="3" t="s">
        <v>57</v>
      </c>
      <c r="C99" s="3" t="s">
        <v>892</v>
      </c>
      <c r="D99" s="3" t="s">
        <v>893</v>
      </c>
      <c r="E99" s="3">
        <v>3205244102</v>
      </c>
      <c r="F99" s="3" t="s">
        <v>894</v>
      </c>
      <c r="G99" s="4">
        <v>44144.693912037037</v>
      </c>
      <c r="H99" s="3" t="s">
        <v>61</v>
      </c>
      <c r="J99" s="3" t="s">
        <v>83</v>
      </c>
      <c r="M99" s="3" t="s">
        <v>895</v>
      </c>
      <c r="P99" s="3" t="s">
        <v>37</v>
      </c>
      <c r="Y99" s="3" t="s">
        <v>3298</v>
      </c>
      <c r="AA99" s="3" t="s">
        <v>896</v>
      </c>
      <c r="AC99" s="3" t="s">
        <v>37</v>
      </c>
      <c r="AD99" s="3" t="s">
        <v>37</v>
      </c>
      <c r="AO99" s="3" t="s">
        <v>3298</v>
      </c>
      <c r="AQ99" s="3" t="s">
        <v>897</v>
      </c>
      <c r="AS99" s="3" t="s">
        <v>124</v>
      </c>
      <c r="AV99" s="3" t="s">
        <v>898</v>
      </c>
      <c r="BK99" s="3" t="s">
        <v>37</v>
      </c>
      <c r="BV99" s="3" t="s">
        <v>899</v>
      </c>
      <c r="CR99" s="3" t="s">
        <v>73</v>
      </c>
      <c r="DF99" s="3" t="s">
        <v>900</v>
      </c>
      <c r="DG99" s="3" t="s">
        <v>901</v>
      </c>
      <c r="DL99" s="3" t="s">
        <v>61</v>
      </c>
    </row>
    <row r="100" spans="1:116" s="3" customFormat="1" x14ac:dyDescent="0.35">
      <c r="A100" s="3" t="s">
        <v>3108</v>
      </c>
      <c r="B100" s="3" t="s">
        <v>2418</v>
      </c>
      <c r="C100" s="3" t="s">
        <v>3109</v>
      </c>
      <c r="D100" s="3" t="s">
        <v>284</v>
      </c>
      <c r="E100" s="3">
        <v>9522064050</v>
      </c>
      <c r="F100" s="3" t="s">
        <v>3110</v>
      </c>
      <c r="G100" s="4">
        <v>44137.487384259257</v>
      </c>
      <c r="H100" s="3" t="s">
        <v>61</v>
      </c>
      <c r="J100" s="3" t="s">
        <v>83</v>
      </c>
      <c r="M100" s="3" t="s">
        <v>788</v>
      </c>
      <c r="P100" s="3" t="s">
        <v>85</v>
      </c>
      <c r="R100" s="3" t="s">
        <v>3298</v>
      </c>
      <c r="AC100" s="3" t="s">
        <v>1036</v>
      </c>
      <c r="AD100" s="3" t="s">
        <v>1036</v>
      </c>
      <c r="AP100" s="3" t="s">
        <v>3298</v>
      </c>
      <c r="AS100" s="3" t="s">
        <v>87</v>
      </c>
      <c r="AV100" s="3" t="s">
        <v>3111</v>
      </c>
      <c r="BI100" s="3" t="s">
        <v>3112</v>
      </c>
      <c r="BK100" s="3" t="s">
        <v>695</v>
      </c>
      <c r="BX100" s="3" t="s">
        <v>215</v>
      </c>
      <c r="CF100" s="3">
        <v>150</v>
      </c>
      <c r="CG100" s="3">
        <v>250</v>
      </c>
      <c r="CH100" s="3">
        <v>130</v>
      </c>
      <c r="CI100" s="3" t="s">
        <v>3113</v>
      </c>
      <c r="CK100" s="3" t="s">
        <v>48</v>
      </c>
      <c r="CL100" s="3" t="s">
        <v>3114</v>
      </c>
      <c r="CN100" s="3" t="s">
        <v>193</v>
      </c>
      <c r="CO100" s="3" t="s">
        <v>465</v>
      </c>
      <c r="CP100" s="3" t="s">
        <v>3115</v>
      </c>
      <c r="CR100" s="3" t="s">
        <v>73</v>
      </c>
      <c r="CS100" s="3" t="s">
        <v>3116</v>
      </c>
      <c r="CU100" s="3" t="s">
        <v>76</v>
      </c>
      <c r="CV100" s="3" t="s">
        <v>76</v>
      </c>
      <c r="CW100" s="3" t="s">
        <v>100</v>
      </c>
      <c r="CX100" s="3" t="s">
        <v>100</v>
      </c>
      <c r="CY100" s="3" t="s">
        <v>76</v>
      </c>
      <c r="CZ100" s="3" t="s">
        <v>100</v>
      </c>
      <c r="DA100" s="3" t="s">
        <v>100</v>
      </c>
      <c r="DB100" s="3" t="s">
        <v>75</v>
      </c>
      <c r="DF100" s="3" t="s">
        <v>3117</v>
      </c>
      <c r="DG100" s="3" t="s">
        <v>3118</v>
      </c>
      <c r="DJ100" s="3" t="s">
        <v>1332</v>
      </c>
      <c r="DK100" s="3" t="s">
        <v>102</v>
      </c>
      <c r="DL100" s="3" t="s">
        <v>48</v>
      </c>
    </row>
    <row r="101" spans="1:116" s="3" customFormat="1" x14ac:dyDescent="0.35">
      <c r="A101" s="3" t="s">
        <v>1030</v>
      </c>
      <c r="B101" s="3" t="s">
        <v>1031</v>
      </c>
      <c r="C101" s="3" t="s">
        <v>1032</v>
      </c>
      <c r="D101" s="3" t="s">
        <v>1033</v>
      </c>
      <c r="E101" s="3">
        <v>5072072272</v>
      </c>
      <c r="F101" s="3" t="s">
        <v>1034</v>
      </c>
      <c r="G101" s="4">
        <v>44144.624340277776</v>
      </c>
      <c r="H101" s="3" t="s">
        <v>61</v>
      </c>
      <c r="J101" s="3" t="s">
        <v>83</v>
      </c>
      <c r="M101" s="3" t="s">
        <v>1035</v>
      </c>
      <c r="P101" s="3" t="s">
        <v>85</v>
      </c>
      <c r="R101" s="3" t="s">
        <v>3298</v>
      </c>
      <c r="AC101" s="3" t="s">
        <v>1036</v>
      </c>
      <c r="AD101" s="3" t="s">
        <v>1036</v>
      </c>
      <c r="AP101" s="3" t="s">
        <v>3298</v>
      </c>
      <c r="AS101" s="3" t="s">
        <v>124</v>
      </c>
      <c r="AV101" s="3" t="s">
        <v>1037</v>
      </c>
      <c r="BI101" s="3" t="s">
        <v>1038</v>
      </c>
      <c r="BK101" s="3" t="s">
        <v>89</v>
      </c>
      <c r="BX101" s="3" t="s">
        <v>19</v>
      </c>
      <c r="CG101" s="3" t="s">
        <v>1039</v>
      </c>
      <c r="CI101" s="3" t="s">
        <v>1040</v>
      </c>
      <c r="CK101" s="3" t="s">
        <v>61</v>
      </c>
      <c r="CN101" s="3" t="s">
        <v>193</v>
      </c>
      <c r="CP101" s="3" t="s">
        <v>1041</v>
      </c>
      <c r="CR101" s="3" t="s">
        <v>195</v>
      </c>
      <c r="CS101" s="3" t="s">
        <v>1042</v>
      </c>
      <c r="CU101" s="3" t="s">
        <v>75</v>
      </c>
      <c r="CV101" s="3" t="s">
        <v>100</v>
      </c>
      <c r="CW101" s="3" t="s">
        <v>100</v>
      </c>
      <c r="CX101" s="3" t="s">
        <v>100</v>
      </c>
      <c r="CY101" s="3" t="s">
        <v>75</v>
      </c>
      <c r="CZ101" s="3" t="s">
        <v>75</v>
      </c>
      <c r="DA101" s="3" t="s">
        <v>75</v>
      </c>
      <c r="DB101" s="3" t="s">
        <v>76</v>
      </c>
      <c r="DF101" s="3" t="s">
        <v>1043</v>
      </c>
      <c r="DG101" s="3" t="s">
        <v>1044</v>
      </c>
      <c r="DJ101" s="3" t="s">
        <v>291</v>
      </c>
      <c r="DK101" s="3" t="s">
        <v>134</v>
      </c>
      <c r="DL101" s="3" t="s">
        <v>61</v>
      </c>
    </row>
    <row r="102" spans="1:116" s="3" customFormat="1" x14ac:dyDescent="0.35">
      <c r="A102" s="3" t="s">
        <v>336</v>
      </c>
      <c r="B102" s="3" t="s">
        <v>337</v>
      </c>
      <c r="C102" s="3" t="s">
        <v>338</v>
      </c>
      <c r="D102" s="3" t="s">
        <v>339</v>
      </c>
      <c r="E102" s="3">
        <v>3202318492</v>
      </c>
      <c r="F102" s="3" t="s">
        <v>340</v>
      </c>
      <c r="G102" s="4">
        <v>44151.517361111109</v>
      </c>
      <c r="H102" s="3" t="s">
        <v>48</v>
      </c>
      <c r="J102" s="3" t="s">
        <v>83</v>
      </c>
      <c r="M102" s="3" t="s">
        <v>341</v>
      </c>
      <c r="P102" s="3" t="s">
        <v>85</v>
      </c>
      <c r="R102" s="3" t="s">
        <v>3298</v>
      </c>
      <c r="AC102" s="3" t="s">
        <v>342</v>
      </c>
      <c r="AD102" s="3" t="s">
        <v>342</v>
      </c>
      <c r="AS102" s="3" t="s">
        <v>124</v>
      </c>
      <c r="AV102" s="3" t="s">
        <v>343</v>
      </c>
      <c r="BI102" s="3" t="s">
        <v>344</v>
      </c>
      <c r="BK102" s="3" t="s">
        <v>345</v>
      </c>
      <c r="BX102" s="3" t="s">
        <v>245</v>
      </c>
      <c r="CG102" s="3">
        <v>60</v>
      </c>
      <c r="CH102" s="3">
        <v>80</v>
      </c>
      <c r="CI102" s="3" t="s">
        <v>346</v>
      </c>
      <c r="CK102" s="3" t="s">
        <v>61</v>
      </c>
      <c r="CN102" s="3" t="s">
        <v>72</v>
      </c>
      <c r="CR102" s="3" t="s">
        <v>146</v>
      </c>
      <c r="CU102" s="3" t="s">
        <v>75</v>
      </c>
      <c r="CV102" s="3" t="s">
        <v>75</v>
      </c>
      <c r="CW102" s="3" t="s">
        <v>75</v>
      </c>
      <c r="CX102" s="3" t="s">
        <v>75</v>
      </c>
      <c r="CY102" s="3" t="s">
        <v>75</v>
      </c>
      <c r="CZ102" s="3" t="s">
        <v>75</v>
      </c>
      <c r="DA102" s="3" t="s">
        <v>75</v>
      </c>
      <c r="DB102" s="3" t="s">
        <v>76</v>
      </c>
      <c r="DF102" s="3" t="s">
        <v>347</v>
      </c>
      <c r="DG102" s="3" t="s">
        <v>348</v>
      </c>
    </row>
    <row r="103" spans="1:116" s="3" customFormat="1" x14ac:dyDescent="0.35">
      <c r="A103" s="3" t="s">
        <v>336</v>
      </c>
      <c r="B103" s="3" t="s">
        <v>337</v>
      </c>
      <c r="C103" s="3" t="s">
        <v>338</v>
      </c>
      <c r="D103" s="3" t="s">
        <v>339</v>
      </c>
      <c r="E103" s="3">
        <v>3202318492</v>
      </c>
      <c r="F103" s="3" t="s">
        <v>340</v>
      </c>
      <c r="G103" s="4">
        <v>44138.518460648149</v>
      </c>
      <c r="H103" s="3" t="s">
        <v>48</v>
      </c>
      <c r="J103" s="3" t="s">
        <v>83</v>
      </c>
      <c r="M103" s="3" t="s">
        <v>2151</v>
      </c>
      <c r="P103" s="3" t="s">
        <v>85</v>
      </c>
      <c r="R103" s="3" t="s">
        <v>3298</v>
      </c>
      <c r="AC103" s="3" t="s">
        <v>1136</v>
      </c>
      <c r="AD103" s="3" t="s">
        <v>1136</v>
      </c>
      <c r="AP103" s="3" t="s">
        <v>3298</v>
      </c>
      <c r="AS103" s="3" t="s">
        <v>124</v>
      </c>
      <c r="AV103" s="3" t="s">
        <v>155</v>
      </c>
      <c r="BK103" s="3" t="s">
        <v>157</v>
      </c>
      <c r="BX103" s="3" t="s">
        <v>260</v>
      </c>
      <c r="CG103" s="3">
        <v>50</v>
      </c>
      <c r="CH103" s="3">
        <v>50</v>
      </c>
      <c r="CI103" s="3" t="s">
        <v>2152</v>
      </c>
      <c r="CK103" s="3" t="s">
        <v>61</v>
      </c>
      <c r="CN103" s="3" t="s">
        <v>72</v>
      </c>
      <c r="CR103" s="3" t="s">
        <v>146</v>
      </c>
      <c r="CU103" s="3" t="s">
        <v>75</v>
      </c>
      <c r="CV103" s="3" t="s">
        <v>75</v>
      </c>
      <c r="CW103" s="3" t="s">
        <v>75</v>
      </c>
      <c r="CX103" s="3" t="s">
        <v>75</v>
      </c>
      <c r="CY103" s="3" t="s">
        <v>75</v>
      </c>
      <c r="CZ103" s="3" t="s">
        <v>75</v>
      </c>
      <c r="DA103" s="3" t="s">
        <v>75</v>
      </c>
      <c r="DB103" s="3" t="s">
        <v>76</v>
      </c>
      <c r="DF103" s="3" t="s">
        <v>2153</v>
      </c>
      <c r="DG103" s="3" t="s">
        <v>2154</v>
      </c>
    </row>
    <row r="104" spans="1:116" s="3" customFormat="1" x14ac:dyDescent="0.35">
      <c r="A104" s="3" t="s">
        <v>2786</v>
      </c>
      <c r="B104" s="3" t="s">
        <v>205</v>
      </c>
      <c r="C104" s="3" t="s">
        <v>2787</v>
      </c>
      <c r="D104" s="3" t="s">
        <v>2788</v>
      </c>
      <c r="E104" s="3" t="s">
        <v>2789</v>
      </c>
      <c r="F104" s="3" t="s">
        <v>2790</v>
      </c>
      <c r="G104" s="4">
        <v>44137.571944444448</v>
      </c>
      <c r="H104" s="3" t="s">
        <v>48</v>
      </c>
      <c r="J104" s="3" t="s">
        <v>2791</v>
      </c>
      <c r="P104" s="3" t="s">
        <v>50</v>
      </c>
      <c r="Q104" s="3" t="s">
        <v>3298</v>
      </c>
      <c r="AC104" s="3" t="s">
        <v>51</v>
      </c>
      <c r="AD104" s="3" t="s">
        <v>51</v>
      </c>
      <c r="AP104" s="3" t="s">
        <v>3298</v>
      </c>
      <c r="AS104" s="3" t="s">
        <v>52</v>
      </c>
      <c r="AV104" s="3" t="s">
        <v>155</v>
      </c>
      <c r="BI104" s="3" t="s">
        <v>2792</v>
      </c>
      <c r="BK104" s="3" t="s">
        <v>157</v>
      </c>
      <c r="BX104" s="3" t="s">
        <v>98</v>
      </c>
      <c r="CF104" s="3">
        <v>30</v>
      </c>
      <c r="CH104" s="3">
        <v>50</v>
      </c>
      <c r="CI104" s="3" t="s">
        <v>2793</v>
      </c>
      <c r="CK104" s="3" t="s">
        <v>61</v>
      </c>
      <c r="CN104" s="3" t="s">
        <v>465</v>
      </c>
      <c r="CP104" s="3" t="s">
        <v>2794</v>
      </c>
      <c r="CR104" s="3" t="s">
        <v>146</v>
      </c>
      <c r="CU104" s="3" t="s">
        <v>75</v>
      </c>
      <c r="CV104" s="3" t="s">
        <v>75</v>
      </c>
      <c r="CW104" s="3" t="s">
        <v>100</v>
      </c>
      <c r="CX104" s="3" t="s">
        <v>76</v>
      </c>
      <c r="CY104" s="3" t="s">
        <v>75</v>
      </c>
      <c r="CZ104" s="3" t="s">
        <v>76</v>
      </c>
      <c r="DA104" s="3" t="s">
        <v>76</v>
      </c>
      <c r="DB104" s="3" t="s">
        <v>75</v>
      </c>
      <c r="DF104" s="3" t="s">
        <v>2795</v>
      </c>
      <c r="DG104" s="3" t="s">
        <v>2796</v>
      </c>
      <c r="DK104" s="3" t="s">
        <v>165</v>
      </c>
    </row>
    <row r="105" spans="1:116" s="3" customFormat="1" x14ac:dyDescent="0.35">
      <c r="A105" s="3" t="s">
        <v>2143</v>
      </c>
      <c r="B105" s="3" t="s">
        <v>2144</v>
      </c>
      <c r="C105" s="3" t="s">
        <v>2145</v>
      </c>
      <c r="D105" s="3" t="s">
        <v>2146</v>
      </c>
      <c r="E105" s="3">
        <v>4196254744</v>
      </c>
      <c r="F105" s="3" t="s">
        <v>2147</v>
      </c>
      <c r="G105" s="4">
        <v>44138.526828703703</v>
      </c>
      <c r="H105" s="3" t="s">
        <v>48</v>
      </c>
      <c r="J105" s="3" t="s">
        <v>1984</v>
      </c>
      <c r="P105" s="3" t="s">
        <v>50</v>
      </c>
      <c r="Q105" s="3" t="s">
        <v>3298</v>
      </c>
      <c r="AC105" s="3" t="s">
        <v>462</v>
      </c>
      <c r="AD105" s="3" t="s">
        <v>462</v>
      </c>
      <c r="AS105" s="3" t="s">
        <v>64</v>
      </c>
      <c r="AV105" s="3" t="s">
        <v>2148</v>
      </c>
      <c r="BK105" s="3" t="s">
        <v>857</v>
      </c>
      <c r="CR105" s="3" t="s">
        <v>195</v>
      </c>
      <c r="DF105" s="3" t="s">
        <v>2149</v>
      </c>
      <c r="DG105" s="3" t="s">
        <v>2150</v>
      </c>
      <c r="DK105" s="3" t="s">
        <v>384</v>
      </c>
    </row>
    <row r="106" spans="1:116" s="3" customFormat="1" x14ac:dyDescent="0.35">
      <c r="A106" s="3" t="s">
        <v>435</v>
      </c>
      <c r="B106" s="3" t="s">
        <v>436</v>
      </c>
      <c r="C106" s="3" t="s">
        <v>437</v>
      </c>
      <c r="D106" s="3" t="s">
        <v>438</v>
      </c>
      <c r="E106" s="3" t="s">
        <v>439</v>
      </c>
      <c r="F106" s="3" t="s">
        <v>440</v>
      </c>
      <c r="G106" s="4">
        <v>44147.394131944442</v>
      </c>
      <c r="H106" s="3" t="s">
        <v>48</v>
      </c>
      <c r="J106" s="3" t="s">
        <v>108</v>
      </c>
      <c r="P106" s="3" t="s">
        <v>95</v>
      </c>
      <c r="Q106" s="3" t="s">
        <v>3298</v>
      </c>
      <c r="W106" s="3" t="s">
        <v>3298</v>
      </c>
      <c r="Z106" s="3" t="s">
        <v>3298</v>
      </c>
      <c r="AC106" s="3" t="s">
        <v>441</v>
      </c>
      <c r="AD106" s="3" t="s">
        <v>441</v>
      </c>
      <c r="AP106" s="3" t="s">
        <v>3298</v>
      </c>
      <c r="AS106" s="3" t="s">
        <v>52</v>
      </c>
      <c r="AV106" s="3" t="s">
        <v>112</v>
      </c>
      <c r="BI106" s="3" t="s">
        <v>442</v>
      </c>
      <c r="BK106" s="3" t="s">
        <v>143</v>
      </c>
      <c r="BX106" s="3" t="s">
        <v>158</v>
      </c>
      <c r="CH106" s="3" t="s">
        <v>443</v>
      </c>
      <c r="CI106" s="3" t="s">
        <v>444</v>
      </c>
      <c r="CK106" s="3" t="s">
        <v>61</v>
      </c>
      <c r="CN106" s="3" t="s">
        <v>99</v>
      </c>
      <c r="CP106" s="3" t="s">
        <v>445</v>
      </c>
      <c r="CR106" s="3" t="s">
        <v>146</v>
      </c>
      <c r="CU106" s="3" t="s">
        <v>75</v>
      </c>
      <c r="CV106" s="3" t="s">
        <v>75</v>
      </c>
      <c r="CW106" s="3" t="s">
        <v>75</v>
      </c>
      <c r="CX106" s="3" t="s">
        <v>75</v>
      </c>
      <c r="CY106" s="3" t="s">
        <v>75</v>
      </c>
      <c r="CZ106" s="3" t="s">
        <v>75</v>
      </c>
      <c r="DA106" s="3" t="s">
        <v>101</v>
      </c>
      <c r="DB106" s="3" t="s">
        <v>76</v>
      </c>
    </row>
    <row r="107" spans="1:116" s="3" customFormat="1" x14ac:dyDescent="0.35">
      <c r="A107" s="3" t="s">
        <v>2729</v>
      </c>
      <c r="B107" s="3" t="s">
        <v>1625</v>
      </c>
      <c r="C107" s="3" t="s">
        <v>2730</v>
      </c>
      <c r="D107" s="3" t="s">
        <v>2731</v>
      </c>
      <c r="E107" s="3">
        <v>9202130547</v>
      </c>
      <c r="F107" s="3" t="s">
        <v>2732</v>
      </c>
      <c r="G107" s="4">
        <v>44137.58321759259</v>
      </c>
      <c r="H107" s="3" t="s">
        <v>48</v>
      </c>
      <c r="J107" s="3" t="s">
        <v>2733</v>
      </c>
      <c r="P107" s="3" t="s">
        <v>50</v>
      </c>
      <c r="Q107" s="3" t="s">
        <v>3298</v>
      </c>
      <c r="AC107" s="3" t="s">
        <v>51</v>
      </c>
      <c r="AD107" s="3" t="s">
        <v>51</v>
      </c>
      <c r="AP107" s="3" t="s">
        <v>3298</v>
      </c>
      <c r="AS107" s="3" t="s">
        <v>52</v>
      </c>
      <c r="AV107" s="3" t="s">
        <v>1412</v>
      </c>
      <c r="BK107" s="3" t="s">
        <v>275</v>
      </c>
      <c r="BX107" s="3" t="s">
        <v>158</v>
      </c>
      <c r="CH107" s="3" t="s">
        <v>1724</v>
      </c>
      <c r="CK107" s="3" t="s">
        <v>61</v>
      </c>
      <c r="CN107" s="3" t="s">
        <v>99</v>
      </c>
      <c r="CR107" s="3" t="s">
        <v>73</v>
      </c>
      <c r="CU107" s="3" t="s">
        <v>75</v>
      </c>
      <c r="CV107" s="3" t="s">
        <v>75</v>
      </c>
      <c r="CW107" s="3" t="s">
        <v>100</v>
      </c>
      <c r="CX107" s="3" t="s">
        <v>76</v>
      </c>
      <c r="CY107" s="3" t="s">
        <v>75</v>
      </c>
      <c r="CZ107" s="3" t="s">
        <v>76</v>
      </c>
      <c r="DA107" s="3" t="s">
        <v>76</v>
      </c>
      <c r="DB107" s="3" t="s">
        <v>76</v>
      </c>
      <c r="DF107" s="3" t="s">
        <v>2734</v>
      </c>
      <c r="DG107" s="3" t="s">
        <v>2735</v>
      </c>
    </row>
    <row r="108" spans="1:116" s="3" customFormat="1" x14ac:dyDescent="0.35">
      <c r="A108" s="3" t="s">
        <v>1682</v>
      </c>
      <c r="B108" s="3" t="s">
        <v>1683</v>
      </c>
      <c r="C108" s="3" t="s">
        <v>1684</v>
      </c>
      <c r="D108" s="3" t="s">
        <v>1685</v>
      </c>
      <c r="E108" s="3">
        <v>3025045737</v>
      </c>
      <c r="F108" s="3" t="s">
        <v>1686</v>
      </c>
      <c r="G108" s="4">
        <v>44140.947604166664</v>
      </c>
      <c r="H108" s="3" t="s">
        <v>48</v>
      </c>
      <c r="J108" s="3" t="s">
        <v>1687</v>
      </c>
      <c r="P108" s="3" t="s">
        <v>95</v>
      </c>
      <c r="Q108" s="3" t="s">
        <v>3298</v>
      </c>
      <c r="W108" s="3" t="s">
        <v>3298</v>
      </c>
      <c r="Z108" s="3" t="s">
        <v>3298</v>
      </c>
      <c r="AC108" s="3" t="s">
        <v>1688</v>
      </c>
      <c r="AD108" s="3" t="s">
        <v>1688</v>
      </c>
      <c r="AO108" s="3" t="s">
        <v>3298</v>
      </c>
      <c r="AP108" s="3" t="s">
        <v>3298</v>
      </c>
      <c r="AQ108" s="3" t="s">
        <v>1689</v>
      </c>
      <c r="AS108" s="3" t="s">
        <v>111</v>
      </c>
      <c r="AV108" s="3" t="s">
        <v>53</v>
      </c>
      <c r="BK108" s="3" t="s">
        <v>89</v>
      </c>
      <c r="BX108" s="3" t="s">
        <v>158</v>
      </c>
      <c r="CH108" s="3">
        <v>60</v>
      </c>
      <c r="CI108" s="3" t="s">
        <v>1690</v>
      </c>
      <c r="CK108" s="3" t="s">
        <v>61</v>
      </c>
      <c r="CN108" s="3" t="s">
        <v>193</v>
      </c>
      <c r="CR108" s="3" t="s">
        <v>146</v>
      </c>
      <c r="CS108" s="3" t="s">
        <v>1691</v>
      </c>
      <c r="CU108" s="3" t="s">
        <v>100</v>
      </c>
      <c r="CV108" s="3" t="s">
        <v>75</v>
      </c>
      <c r="CW108" s="3" t="s">
        <v>100</v>
      </c>
      <c r="CX108" s="3" t="s">
        <v>75</v>
      </c>
      <c r="CY108" s="3" t="s">
        <v>75</v>
      </c>
      <c r="CZ108" s="3" t="s">
        <v>75</v>
      </c>
      <c r="DA108" s="3" t="s">
        <v>75</v>
      </c>
      <c r="DB108" s="3" t="s">
        <v>76</v>
      </c>
      <c r="DF108" s="3" t="s">
        <v>1692</v>
      </c>
      <c r="DG108" s="3" t="s">
        <v>1693</v>
      </c>
    </row>
    <row r="109" spans="1:116" s="3" customFormat="1" x14ac:dyDescent="0.35">
      <c r="A109" s="3" t="s">
        <v>43</v>
      </c>
      <c r="B109" s="3" t="s">
        <v>44</v>
      </c>
      <c r="C109" s="3" t="s">
        <v>45</v>
      </c>
      <c r="D109" s="3" t="s">
        <v>46</v>
      </c>
      <c r="E109" s="3">
        <v>4043690760</v>
      </c>
      <c r="F109" s="3" t="s">
        <v>47</v>
      </c>
      <c r="G109" s="4">
        <v>44158.391504629632</v>
      </c>
      <c r="H109" s="3" t="s">
        <v>48</v>
      </c>
      <c r="J109" s="3" t="s">
        <v>49</v>
      </c>
      <c r="P109" s="3" t="s">
        <v>50</v>
      </c>
      <c r="Q109" s="3" t="s">
        <v>3298</v>
      </c>
      <c r="AC109" s="3" t="s">
        <v>51</v>
      </c>
      <c r="AD109" s="3" t="s">
        <v>51</v>
      </c>
      <c r="AS109" s="3" t="s">
        <v>52</v>
      </c>
      <c r="AV109" s="3" t="s">
        <v>53</v>
      </c>
      <c r="BK109" s="3" t="s">
        <v>54</v>
      </c>
      <c r="BX109" s="3" t="s">
        <v>55</v>
      </c>
    </row>
    <row r="110" spans="1:116" s="3" customFormat="1" x14ac:dyDescent="0.35">
      <c r="A110" s="3" t="s">
        <v>1701</v>
      </c>
      <c r="B110" s="3" t="s">
        <v>1702</v>
      </c>
      <c r="C110" s="3" t="s">
        <v>1703</v>
      </c>
      <c r="D110" s="3" t="s">
        <v>59</v>
      </c>
      <c r="E110" s="3">
        <v>5804772890</v>
      </c>
      <c r="F110" s="3" t="s">
        <v>1704</v>
      </c>
      <c r="G110" s="4">
        <v>44140.653310185182</v>
      </c>
      <c r="H110" s="3" t="s">
        <v>48</v>
      </c>
      <c r="J110" s="3" t="s">
        <v>1705</v>
      </c>
      <c r="P110" s="3" t="s">
        <v>50</v>
      </c>
      <c r="Q110" s="3" t="s">
        <v>3298</v>
      </c>
      <c r="AC110" s="3" t="s">
        <v>1706</v>
      </c>
      <c r="AD110" s="3" t="s">
        <v>1706</v>
      </c>
      <c r="AS110" s="3" t="s">
        <v>124</v>
      </c>
      <c r="AV110" s="3" t="s">
        <v>1707</v>
      </c>
      <c r="BK110" s="3" t="s">
        <v>275</v>
      </c>
      <c r="BX110" s="3" t="s">
        <v>98</v>
      </c>
      <c r="CF110" s="3">
        <v>3</v>
      </c>
      <c r="CH110" s="3">
        <v>5</v>
      </c>
      <c r="CK110" s="3" t="s">
        <v>48</v>
      </c>
      <c r="CN110" s="3" t="s">
        <v>193</v>
      </c>
      <c r="CO110" s="3" t="s">
        <v>193</v>
      </c>
      <c r="CR110" s="3" t="s">
        <v>146</v>
      </c>
      <c r="CU110" s="3" t="s">
        <v>100</v>
      </c>
      <c r="CV110" s="3" t="s">
        <v>100</v>
      </c>
      <c r="CW110" s="3" t="s">
        <v>100</v>
      </c>
      <c r="CX110" s="3" t="s">
        <v>100</v>
      </c>
      <c r="CZ110" s="3" t="s">
        <v>100</v>
      </c>
      <c r="DK110" s="3" t="s">
        <v>456</v>
      </c>
    </row>
    <row r="111" spans="1:116" s="3" customFormat="1" x14ac:dyDescent="0.35">
      <c r="A111" s="3" t="s">
        <v>410</v>
      </c>
      <c r="B111" s="3" t="s">
        <v>411</v>
      </c>
      <c r="C111" s="3" t="s">
        <v>412</v>
      </c>
      <c r="D111" s="3" t="s">
        <v>120</v>
      </c>
      <c r="E111" s="3" t="s">
        <v>413</v>
      </c>
      <c r="F111" s="3" t="s">
        <v>414</v>
      </c>
      <c r="G111" s="4">
        <v>44147.70207175926</v>
      </c>
      <c r="H111" s="3" t="s">
        <v>48</v>
      </c>
      <c r="J111" s="3" t="s">
        <v>83</v>
      </c>
      <c r="M111" s="3" t="s">
        <v>415</v>
      </c>
      <c r="P111" s="3" t="s">
        <v>109</v>
      </c>
      <c r="T111" s="3" t="s">
        <v>3298</v>
      </c>
      <c r="AC111" s="3" t="s">
        <v>416</v>
      </c>
      <c r="AD111" s="3" t="s">
        <v>416</v>
      </c>
      <c r="AS111" s="3" t="s">
        <v>64</v>
      </c>
      <c r="AV111" s="3" t="s">
        <v>112</v>
      </c>
      <c r="BI111" s="3" t="s">
        <v>417</v>
      </c>
      <c r="BK111" s="3" t="s">
        <v>418</v>
      </c>
      <c r="BX111" s="3" t="s">
        <v>55</v>
      </c>
      <c r="CF111" s="5">
        <v>37546</v>
      </c>
      <c r="CH111" s="3" t="s">
        <v>419</v>
      </c>
      <c r="CI111" s="3" t="s">
        <v>420</v>
      </c>
      <c r="CK111" s="3" t="s">
        <v>61</v>
      </c>
      <c r="CN111" s="3" t="s">
        <v>176</v>
      </c>
      <c r="CP111" s="3" t="s">
        <v>421</v>
      </c>
      <c r="CR111" s="3" t="s">
        <v>146</v>
      </c>
      <c r="CS111" s="3" t="s">
        <v>422</v>
      </c>
      <c r="CU111" s="3" t="s">
        <v>100</v>
      </c>
      <c r="CV111" s="3" t="s">
        <v>100</v>
      </c>
      <c r="CW111" s="3" t="s">
        <v>100</v>
      </c>
      <c r="CX111" s="3" t="s">
        <v>75</v>
      </c>
      <c r="CY111" s="3" t="s">
        <v>75</v>
      </c>
      <c r="CZ111" s="3" t="s">
        <v>75</v>
      </c>
      <c r="DA111" s="3" t="s">
        <v>100</v>
      </c>
      <c r="DB111" s="3" t="s">
        <v>75</v>
      </c>
      <c r="DF111" s="3" t="s">
        <v>423</v>
      </c>
      <c r="DG111" s="3" t="s">
        <v>424</v>
      </c>
      <c r="DJ111" s="3" t="s">
        <v>425</v>
      </c>
      <c r="DK111" s="3" t="s">
        <v>234</v>
      </c>
    </row>
    <row r="112" spans="1:116" s="3" customFormat="1" x14ac:dyDescent="0.35">
      <c r="A112" s="3" t="s">
        <v>1389</v>
      </c>
      <c r="B112" s="3" t="s">
        <v>1390</v>
      </c>
      <c r="C112" s="3" t="s">
        <v>1391</v>
      </c>
      <c r="D112" s="3" t="s">
        <v>352</v>
      </c>
      <c r="E112" s="3">
        <v>6512703266</v>
      </c>
      <c r="F112" s="3" t="s">
        <v>1392</v>
      </c>
      <c r="G112" s="4">
        <v>44144.51158564815</v>
      </c>
      <c r="H112" s="3" t="s">
        <v>61</v>
      </c>
      <c r="J112" s="3" t="s">
        <v>83</v>
      </c>
      <c r="M112" s="3" t="s">
        <v>780</v>
      </c>
      <c r="P112" s="3" t="s">
        <v>85</v>
      </c>
      <c r="R112" s="3" t="s">
        <v>3298</v>
      </c>
      <c r="AC112" s="3" t="s">
        <v>1393</v>
      </c>
      <c r="AD112" s="3" t="s">
        <v>1393</v>
      </c>
      <c r="AS112" s="3" t="s">
        <v>64</v>
      </c>
      <c r="AV112" s="3" t="s">
        <v>1051</v>
      </c>
      <c r="BK112" s="3" t="s">
        <v>89</v>
      </c>
      <c r="BX112" s="3" t="s">
        <v>245</v>
      </c>
      <c r="CG112" s="3">
        <v>30</v>
      </c>
      <c r="CH112" s="3" t="s">
        <v>1394</v>
      </c>
      <c r="CK112" s="3" t="s">
        <v>61</v>
      </c>
      <c r="CN112" s="3" t="s">
        <v>465</v>
      </c>
      <c r="CP112" s="3" t="s">
        <v>1395</v>
      </c>
      <c r="CR112" s="3" t="s">
        <v>146</v>
      </c>
      <c r="CU112" s="3" t="s">
        <v>100</v>
      </c>
      <c r="CV112" s="3" t="s">
        <v>100</v>
      </c>
      <c r="CW112" s="3" t="s">
        <v>75</v>
      </c>
      <c r="CX112" s="3" t="s">
        <v>76</v>
      </c>
      <c r="CY112" s="3" t="s">
        <v>76</v>
      </c>
      <c r="CZ112" s="3" t="s">
        <v>76</v>
      </c>
      <c r="DA112" s="3" t="s">
        <v>76</v>
      </c>
      <c r="DB112" s="3" t="s">
        <v>76</v>
      </c>
      <c r="DF112" s="3" t="s">
        <v>1396</v>
      </c>
      <c r="DG112" s="3" t="s">
        <v>1397</v>
      </c>
      <c r="DJ112" s="3" t="s">
        <v>219</v>
      </c>
      <c r="DK112" s="3" t="s">
        <v>102</v>
      </c>
      <c r="DL112" s="3" t="s">
        <v>61</v>
      </c>
    </row>
    <row r="113" spans="1:116" s="3" customFormat="1" x14ac:dyDescent="0.35">
      <c r="A113" s="3" t="s">
        <v>2659</v>
      </c>
      <c r="B113" s="3" t="s">
        <v>2660</v>
      </c>
      <c r="C113" s="3" t="s">
        <v>2661</v>
      </c>
      <c r="D113" s="3" t="s">
        <v>2662</v>
      </c>
      <c r="E113" s="3">
        <v>6122961909</v>
      </c>
      <c r="F113" s="3" t="s">
        <v>2663</v>
      </c>
      <c r="G113" s="4">
        <v>44137.608553240738</v>
      </c>
      <c r="H113" s="3" t="s">
        <v>61</v>
      </c>
      <c r="J113" s="3" t="s">
        <v>83</v>
      </c>
      <c r="M113" s="3" t="s">
        <v>271</v>
      </c>
      <c r="P113" s="3" t="s">
        <v>1270</v>
      </c>
      <c r="Q113" s="3" t="s">
        <v>3298</v>
      </c>
      <c r="R113" s="3" t="s">
        <v>3298</v>
      </c>
      <c r="Z113" s="3" t="s">
        <v>3298</v>
      </c>
      <c r="AC113" s="3" t="s">
        <v>2664</v>
      </c>
      <c r="AD113" s="3" t="s">
        <v>2664</v>
      </c>
      <c r="AS113" s="3" t="s">
        <v>273</v>
      </c>
      <c r="AV113" s="3" t="s">
        <v>318</v>
      </c>
      <c r="BK113" s="3" t="s">
        <v>54</v>
      </c>
      <c r="BX113" s="3" t="s">
        <v>55</v>
      </c>
      <c r="CF113" s="3">
        <v>20</v>
      </c>
      <c r="CG113" s="3">
        <v>120</v>
      </c>
      <c r="CH113" s="3">
        <v>120</v>
      </c>
      <c r="CI113" s="3" t="s">
        <v>2665</v>
      </c>
      <c r="CK113" s="3" t="s">
        <v>48</v>
      </c>
      <c r="CL113" s="3" t="s">
        <v>2666</v>
      </c>
      <c r="CN113" s="3" t="s">
        <v>72</v>
      </c>
      <c r="CO113" s="3" t="s">
        <v>72</v>
      </c>
      <c r="CP113" s="3" t="s">
        <v>2667</v>
      </c>
      <c r="CR113" s="3" t="s">
        <v>195</v>
      </c>
      <c r="CS113" s="3" t="s">
        <v>2668</v>
      </c>
      <c r="CU113" s="3" t="s">
        <v>75</v>
      </c>
      <c r="CV113" s="3" t="s">
        <v>75</v>
      </c>
      <c r="CW113" s="3" t="s">
        <v>100</v>
      </c>
      <c r="CX113" s="3" t="s">
        <v>100</v>
      </c>
      <c r="CY113" s="3" t="s">
        <v>75</v>
      </c>
      <c r="CZ113" s="3" t="s">
        <v>100</v>
      </c>
      <c r="DA113" s="3" t="s">
        <v>101</v>
      </c>
      <c r="DB113" s="3" t="s">
        <v>75</v>
      </c>
      <c r="DC113" s="3" t="s">
        <v>101</v>
      </c>
      <c r="DF113" s="3" t="s">
        <v>2669</v>
      </c>
      <c r="DG113" s="3" t="s">
        <v>2670</v>
      </c>
      <c r="DL113" s="3" t="s">
        <v>61</v>
      </c>
    </row>
    <row r="114" spans="1:116" s="3" customFormat="1" x14ac:dyDescent="0.35">
      <c r="A114" s="3" t="s">
        <v>2797</v>
      </c>
      <c r="B114" s="3" t="s">
        <v>2798</v>
      </c>
      <c r="C114" s="3" t="s">
        <v>2799</v>
      </c>
      <c r="D114" s="3" t="s">
        <v>2800</v>
      </c>
      <c r="E114" s="3" t="s">
        <v>2801</v>
      </c>
      <c r="F114" s="3" t="s">
        <v>2802</v>
      </c>
      <c r="G114" s="4">
        <v>44137.570983796293</v>
      </c>
      <c r="H114" s="3" t="s">
        <v>61</v>
      </c>
      <c r="J114" s="3" t="s">
        <v>83</v>
      </c>
      <c r="M114" s="3" t="s">
        <v>627</v>
      </c>
      <c r="P114" s="3" t="s">
        <v>109</v>
      </c>
      <c r="T114" s="3" t="s">
        <v>3298</v>
      </c>
      <c r="AC114" s="3" t="s">
        <v>297</v>
      </c>
      <c r="AD114" s="3" t="s">
        <v>297</v>
      </c>
      <c r="AS114" s="3" t="s">
        <v>124</v>
      </c>
      <c r="AV114" s="3" t="s">
        <v>2803</v>
      </c>
      <c r="BI114" s="3" t="s">
        <v>2804</v>
      </c>
      <c r="BK114" s="3" t="s">
        <v>2805</v>
      </c>
      <c r="CR114" s="3" t="s">
        <v>146</v>
      </c>
      <c r="DG114" s="3" t="s">
        <v>2806</v>
      </c>
      <c r="DJ114" s="3" t="s">
        <v>164</v>
      </c>
      <c r="DL114" s="3" t="s">
        <v>48</v>
      </c>
    </row>
    <row r="115" spans="1:116" s="3" customFormat="1" x14ac:dyDescent="0.35">
      <c r="A115" s="3" t="s">
        <v>851</v>
      </c>
      <c r="B115" s="3" t="s">
        <v>852</v>
      </c>
      <c r="C115" s="3" t="s">
        <v>853</v>
      </c>
      <c r="D115" s="3" t="s">
        <v>207</v>
      </c>
      <c r="E115" s="3">
        <v>6125212128</v>
      </c>
      <c r="F115" s="3" t="s">
        <v>854</v>
      </c>
      <c r="G115" s="4">
        <v>44144.842268518521</v>
      </c>
      <c r="H115" s="3" t="s">
        <v>61</v>
      </c>
      <c r="J115" s="3" t="s">
        <v>83</v>
      </c>
      <c r="M115" s="3" t="s">
        <v>389</v>
      </c>
      <c r="P115" s="3" t="s">
        <v>50</v>
      </c>
      <c r="Q115" s="3" t="s">
        <v>3298</v>
      </c>
      <c r="AC115" s="3" t="s">
        <v>37</v>
      </c>
      <c r="AD115" s="3" t="s">
        <v>37</v>
      </c>
      <c r="AQ115" s="3" t="s">
        <v>855</v>
      </c>
      <c r="AS115" s="3" t="s">
        <v>124</v>
      </c>
      <c r="AV115" s="3" t="s">
        <v>856</v>
      </c>
      <c r="BK115" s="3" t="s">
        <v>857</v>
      </c>
      <c r="CR115" s="3" t="s">
        <v>195</v>
      </c>
      <c r="DF115" s="3" t="s">
        <v>858</v>
      </c>
      <c r="DG115" s="3" t="s">
        <v>859</v>
      </c>
      <c r="DJ115" s="3" t="s">
        <v>219</v>
      </c>
      <c r="DK115" s="3" t="s">
        <v>234</v>
      </c>
      <c r="DL115" s="3" t="s">
        <v>48</v>
      </c>
    </row>
    <row r="116" spans="1:116" s="3" customFormat="1" x14ac:dyDescent="0.35">
      <c r="A116" s="3" t="s">
        <v>2936</v>
      </c>
      <c r="B116" s="3" t="s">
        <v>2937</v>
      </c>
      <c r="C116" s="3" t="s">
        <v>2938</v>
      </c>
      <c r="D116" s="3" t="s">
        <v>2939</v>
      </c>
      <c r="E116" s="3">
        <v>8167686541</v>
      </c>
      <c r="F116" s="3" t="s">
        <v>2940</v>
      </c>
      <c r="G116" s="4">
        <v>44137.556886574072</v>
      </c>
      <c r="H116" s="3" t="s">
        <v>48</v>
      </c>
      <c r="J116" s="3" t="s">
        <v>2510</v>
      </c>
      <c r="P116" s="3" t="s">
        <v>50</v>
      </c>
      <c r="Q116" s="3" t="s">
        <v>3298</v>
      </c>
      <c r="AC116" s="3" t="s">
        <v>96</v>
      </c>
      <c r="AD116" s="3" t="s">
        <v>96</v>
      </c>
      <c r="AS116" s="3" t="s">
        <v>273</v>
      </c>
      <c r="AV116" s="3" t="s">
        <v>2941</v>
      </c>
      <c r="BI116" s="3" t="s">
        <v>2942</v>
      </c>
      <c r="BK116" s="3" t="s">
        <v>706</v>
      </c>
      <c r="BX116" s="3" t="s">
        <v>20</v>
      </c>
      <c r="CH116" s="3">
        <v>800</v>
      </c>
      <c r="CI116" s="3" t="s">
        <v>2943</v>
      </c>
      <c r="CK116" s="3" t="s">
        <v>61</v>
      </c>
      <c r="CN116" s="3" t="s">
        <v>99</v>
      </c>
      <c r="CR116" s="3" t="s">
        <v>195</v>
      </c>
      <c r="CU116" s="3" t="s">
        <v>100</v>
      </c>
      <c r="CV116" s="3" t="s">
        <v>75</v>
      </c>
      <c r="CW116" s="3" t="s">
        <v>100</v>
      </c>
      <c r="CX116" s="3" t="s">
        <v>76</v>
      </c>
      <c r="CY116" s="3" t="s">
        <v>75</v>
      </c>
      <c r="CZ116" s="3" t="s">
        <v>101</v>
      </c>
      <c r="DA116" s="3" t="s">
        <v>101</v>
      </c>
      <c r="DB116" s="3" t="s">
        <v>76</v>
      </c>
      <c r="DK116" s="3" t="s">
        <v>234</v>
      </c>
    </row>
    <row r="117" spans="1:116" s="3" customFormat="1" x14ac:dyDescent="0.35">
      <c r="A117" s="3" t="s">
        <v>964</v>
      </c>
      <c r="B117" s="3" t="s">
        <v>965</v>
      </c>
      <c r="C117" s="3" t="s">
        <v>966</v>
      </c>
      <c r="D117" s="3" t="s">
        <v>967</v>
      </c>
      <c r="E117" s="3">
        <v>5072753115</v>
      </c>
      <c r="F117" s="3" t="s">
        <v>968</v>
      </c>
      <c r="G117" s="4">
        <v>44144.652395833335</v>
      </c>
      <c r="H117" s="3" t="s">
        <v>61</v>
      </c>
      <c r="J117" s="3" t="s">
        <v>83</v>
      </c>
      <c r="M117" s="3" t="s">
        <v>286</v>
      </c>
      <c r="P117" s="3" t="s">
        <v>85</v>
      </c>
      <c r="R117" s="3" t="s">
        <v>3298</v>
      </c>
      <c r="AC117" s="3" t="s">
        <v>969</v>
      </c>
      <c r="AD117" s="3" t="s">
        <v>969</v>
      </c>
      <c r="AS117" s="3" t="s">
        <v>273</v>
      </c>
      <c r="AV117" s="3" t="s">
        <v>970</v>
      </c>
      <c r="BK117" s="3" t="s">
        <v>748</v>
      </c>
      <c r="BX117" s="3" t="s">
        <v>713</v>
      </c>
      <c r="CF117" s="3" t="s">
        <v>971</v>
      </c>
      <c r="CG117" s="3" t="s">
        <v>972</v>
      </c>
      <c r="CI117" s="3" t="s">
        <v>973</v>
      </c>
      <c r="CK117" s="3" t="s">
        <v>61</v>
      </c>
      <c r="CN117" s="3" t="s">
        <v>99</v>
      </c>
      <c r="CR117" s="3" t="s">
        <v>73</v>
      </c>
      <c r="CU117" s="3" t="s">
        <v>76</v>
      </c>
      <c r="CV117" s="3" t="s">
        <v>75</v>
      </c>
      <c r="CX117" s="3" t="s">
        <v>75</v>
      </c>
      <c r="CY117" s="3" t="s">
        <v>76</v>
      </c>
      <c r="DA117" s="3" t="s">
        <v>75</v>
      </c>
    </row>
    <row r="118" spans="1:116" s="3" customFormat="1" x14ac:dyDescent="0.35">
      <c r="A118" s="3" t="s">
        <v>469</v>
      </c>
      <c r="B118" s="3" t="s">
        <v>470</v>
      </c>
      <c r="C118" s="3" t="s">
        <v>471</v>
      </c>
      <c r="D118" s="3" t="s">
        <v>472</v>
      </c>
      <c r="E118" s="3" t="s">
        <v>473</v>
      </c>
      <c r="F118" s="3" t="s">
        <v>474</v>
      </c>
      <c r="G118" s="4">
        <v>44146.562754629631</v>
      </c>
      <c r="H118" s="3" t="s">
        <v>61</v>
      </c>
      <c r="J118" s="3" t="s">
        <v>83</v>
      </c>
      <c r="M118" s="3" t="s">
        <v>389</v>
      </c>
      <c r="P118" s="3" t="s">
        <v>109</v>
      </c>
      <c r="T118" s="3" t="s">
        <v>3298</v>
      </c>
      <c r="AC118" s="3" t="s">
        <v>475</v>
      </c>
      <c r="AD118" s="3" t="s">
        <v>475</v>
      </c>
      <c r="AS118" s="3" t="s">
        <v>52</v>
      </c>
      <c r="AV118" s="3" t="s">
        <v>155</v>
      </c>
      <c r="BI118" s="3" t="s">
        <v>476</v>
      </c>
      <c r="BK118" s="3" t="s">
        <v>477</v>
      </c>
      <c r="BX118" s="3" t="s">
        <v>55</v>
      </c>
      <c r="CI118" s="3" t="s">
        <v>478</v>
      </c>
      <c r="CK118" s="3" t="s">
        <v>48</v>
      </c>
      <c r="CL118" s="3" t="s">
        <v>479</v>
      </c>
      <c r="CN118" s="3" t="s">
        <v>176</v>
      </c>
      <c r="CO118" s="3" t="s">
        <v>176</v>
      </c>
      <c r="CP118" s="3" t="s">
        <v>480</v>
      </c>
      <c r="CR118" s="3" t="s">
        <v>146</v>
      </c>
      <c r="CS118" s="3" t="s">
        <v>481</v>
      </c>
      <c r="CU118" s="3" t="s">
        <v>75</v>
      </c>
      <c r="CV118" s="3" t="s">
        <v>75</v>
      </c>
      <c r="CW118" s="3" t="s">
        <v>100</v>
      </c>
      <c r="CX118" s="3" t="s">
        <v>100</v>
      </c>
      <c r="CY118" s="3" t="s">
        <v>75</v>
      </c>
      <c r="CZ118" s="3" t="s">
        <v>75</v>
      </c>
      <c r="DA118" s="3" t="s">
        <v>100</v>
      </c>
      <c r="DB118" s="3" t="s">
        <v>76</v>
      </c>
      <c r="DJ118" s="3" t="s">
        <v>482</v>
      </c>
      <c r="DK118" s="3" t="s">
        <v>102</v>
      </c>
      <c r="DL118" s="3" t="s">
        <v>48</v>
      </c>
    </row>
    <row r="119" spans="1:116" s="3" customFormat="1" x14ac:dyDescent="0.35">
      <c r="A119" s="3" t="s">
        <v>469</v>
      </c>
      <c r="B119" s="3" t="s">
        <v>2191</v>
      </c>
      <c r="C119" s="3" t="s">
        <v>2192</v>
      </c>
      <c r="E119" s="3">
        <v>6125438118</v>
      </c>
      <c r="F119" s="3" t="s">
        <v>2193</v>
      </c>
      <c r="G119" s="4">
        <v>44138.479664351849</v>
      </c>
      <c r="H119" s="3" t="s">
        <v>48</v>
      </c>
      <c r="J119" s="3" t="s">
        <v>83</v>
      </c>
      <c r="M119" s="3" t="s">
        <v>389</v>
      </c>
      <c r="P119" s="3" t="s">
        <v>109</v>
      </c>
      <c r="T119" s="3" t="s">
        <v>3298</v>
      </c>
      <c r="AC119" s="3" t="s">
        <v>51</v>
      </c>
      <c r="AD119" s="3" t="s">
        <v>51</v>
      </c>
      <c r="AS119" s="3" t="s">
        <v>273</v>
      </c>
      <c r="AV119" s="3" t="s">
        <v>112</v>
      </c>
      <c r="BI119" s="3" t="s">
        <v>2194</v>
      </c>
      <c r="BK119" s="3" t="s">
        <v>2195</v>
      </c>
      <c r="BX119" s="3" t="s">
        <v>556</v>
      </c>
      <c r="CF119" s="3" t="s">
        <v>2196</v>
      </c>
      <c r="CG119" s="3" t="s">
        <v>2197</v>
      </c>
      <c r="CH119" s="3" t="s">
        <v>2198</v>
      </c>
      <c r="CI119" s="3" t="s">
        <v>2199</v>
      </c>
      <c r="CK119" s="3" t="s">
        <v>61</v>
      </c>
      <c r="CN119" s="3" t="s">
        <v>193</v>
      </c>
      <c r="CP119" s="3" t="s">
        <v>2200</v>
      </c>
      <c r="CR119" s="3" t="s">
        <v>146</v>
      </c>
      <c r="CS119" s="3" t="s">
        <v>2201</v>
      </c>
      <c r="CU119" s="3" t="s">
        <v>100</v>
      </c>
      <c r="CV119" s="3" t="s">
        <v>100</v>
      </c>
      <c r="CW119" s="3" t="s">
        <v>100</v>
      </c>
      <c r="CX119" s="3" t="s">
        <v>75</v>
      </c>
      <c r="CY119" s="3" t="s">
        <v>75</v>
      </c>
      <c r="CZ119" s="3" t="s">
        <v>101</v>
      </c>
      <c r="DA119" s="3" t="s">
        <v>75</v>
      </c>
      <c r="DB119" s="3" t="s">
        <v>100</v>
      </c>
      <c r="DD119" s="3" t="s">
        <v>2202</v>
      </c>
      <c r="DF119" s="3" t="s">
        <v>2203</v>
      </c>
      <c r="DG119" s="3" t="s">
        <v>2204</v>
      </c>
      <c r="DH119" s="3" t="s">
        <v>2205</v>
      </c>
      <c r="DJ119" s="3" t="s">
        <v>482</v>
      </c>
      <c r="DK119" s="3" t="s">
        <v>134</v>
      </c>
    </row>
    <row r="120" spans="1:116" s="3" customFormat="1" x14ac:dyDescent="0.35">
      <c r="A120" s="3" t="s">
        <v>796</v>
      </c>
      <c r="B120" s="3" t="s">
        <v>797</v>
      </c>
      <c r="C120" s="3" t="s">
        <v>798</v>
      </c>
      <c r="D120" s="3" t="s">
        <v>524</v>
      </c>
      <c r="E120" s="3" t="s">
        <v>799</v>
      </c>
      <c r="F120" s="3" t="s">
        <v>800</v>
      </c>
      <c r="G120" s="4">
        <v>44145.342638888891</v>
      </c>
      <c r="H120" s="3" t="s">
        <v>61</v>
      </c>
      <c r="J120" s="3" t="s">
        <v>83</v>
      </c>
      <c r="M120" s="3" t="s">
        <v>801</v>
      </c>
      <c r="P120" s="3" t="s">
        <v>85</v>
      </c>
      <c r="R120" s="3" t="s">
        <v>3298</v>
      </c>
      <c r="AC120" s="3" t="s">
        <v>802</v>
      </c>
      <c r="AD120" s="3" t="s">
        <v>802</v>
      </c>
      <c r="AS120" s="3" t="s">
        <v>124</v>
      </c>
      <c r="AV120" s="3" t="s">
        <v>803</v>
      </c>
      <c r="BK120" s="3" t="s">
        <v>804</v>
      </c>
      <c r="BX120" s="3" t="s">
        <v>68</v>
      </c>
      <c r="CF120" s="3">
        <v>6</v>
      </c>
      <c r="CG120" s="3">
        <v>400</v>
      </c>
      <c r="CI120" s="3" t="s">
        <v>805</v>
      </c>
      <c r="CK120" s="3" t="s">
        <v>61</v>
      </c>
      <c r="CN120" s="3" t="s">
        <v>99</v>
      </c>
      <c r="CR120" s="3" t="s">
        <v>73</v>
      </c>
      <c r="CU120" s="3" t="s">
        <v>75</v>
      </c>
      <c r="CV120" s="3" t="s">
        <v>75</v>
      </c>
      <c r="CW120" s="3" t="s">
        <v>76</v>
      </c>
      <c r="CX120" s="3" t="s">
        <v>76</v>
      </c>
      <c r="CY120" s="3" t="s">
        <v>76</v>
      </c>
      <c r="CZ120" s="3" t="s">
        <v>75</v>
      </c>
      <c r="DA120" s="3" t="s">
        <v>75</v>
      </c>
      <c r="DB120" s="3" t="s">
        <v>76</v>
      </c>
      <c r="DL120" s="3" t="s">
        <v>61</v>
      </c>
    </row>
    <row r="121" spans="1:116" s="3" customFormat="1" x14ac:dyDescent="0.35">
      <c r="A121" s="3" t="s">
        <v>1306</v>
      </c>
      <c r="B121" s="3" t="s">
        <v>1020</v>
      </c>
      <c r="C121" s="3" t="s">
        <v>1307</v>
      </c>
      <c r="D121" s="3" t="s">
        <v>1308</v>
      </c>
      <c r="E121" s="3">
        <v>6126441181</v>
      </c>
      <c r="F121" s="3" t="s">
        <v>1309</v>
      </c>
      <c r="G121" s="4">
        <v>44144.523182870369</v>
      </c>
      <c r="H121" s="3" t="s">
        <v>61</v>
      </c>
      <c r="J121" s="3" t="s">
        <v>83</v>
      </c>
      <c r="M121" s="3" t="s">
        <v>389</v>
      </c>
      <c r="P121" s="3" t="s">
        <v>85</v>
      </c>
      <c r="R121" s="3" t="s">
        <v>3298</v>
      </c>
      <c r="AC121" s="3" t="s">
        <v>187</v>
      </c>
      <c r="AD121" s="3" t="s">
        <v>187</v>
      </c>
      <c r="AS121" s="3" t="s">
        <v>273</v>
      </c>
      <c r="AV121" s="3" t="s">
        <v>1310</v>
      </c>
      <c r="BI121" s="3" t="s">
        <v>1311</v>
      </c>
      <c r="BK121" s="3" t="s">
        <v>331</v>
      </c>
      <c r="BX121" s="3" t="s">
        <v>68</v>
      </c>
      <c r="CF121" s="3">
        <v>100</v>
      </c>
      <c r="CG121" s="3" t="s">
        <v>1312</v>
      </c>
      <c r="CI121" s="3" t="s">
        <v>1313</v>
      </c>
      <c r="CK121" s="3" t="s">
        <v>61</v>
      </c>
      <c r="CN121" s="3" t="s">
        <v>176</v>
      </c>
      <c r="CP121" s="3" t="s">
        <v>1314</v>
      </c>
      <c r="CR121" s="3" t="s">
        <v>146</v>
      </c>
      <c r="CS121" s="3" t="s">
        <v>1315</v>
      </c>
      <c r="CU121" s="3" t="s">
        <v>76</v>
      </c>
      <c r="CV121" s="3" t="s">
        <v>76</v>
      </c>
      <c r="CW121" s="3" t="s">
        <v>75</v>
      </c>
      <c r="CX121" s="3" t="s">
        <v>75</v>
      </c>
      <c r="CY121" s="3" t="s">
        <v>75</v>
      </c>
      <c r="CZ121" s="3" t="s">
        <v>100</v>
      </c>
      <c r="DA121" s="3" t="s">
        <v>100</v>
      </c>
      <c r="DB121" s="3" t="s">
        <v>75</v>
      </c>
      <c r="DF121" s="3" t="s">
        <v>1316</v>
      </c>
      <c r="DG121" s="3" t="s">
        <v>1317</v>
      </c>
      <c r="DL121" s="3" t="s">
        <v>48</v>
      </c>
    </row>
    <row r="122" spans="1:116" s="3" customFormat="1" x14ac:dyDescent="0.35">
      <c r="A122" s="3" t="s">
        <v>2891</v>
      </c>
      <c r="B122" s="3" t="s">
        <v>1566</v>
      </c>
      <c r="C122" s="3" t="s">
        <v>2892</v>
      </c>
      <c r="D122" s="3" t="s">
        <v>223</v>
      </c>
      <c r="E122" s="3">
        <v>6513854562</v>
      </c>
      <c r="F122" s="3" t="s">
        <v>2893</v>
      </c>
      <c r="G122" s="4">
        <v>44137.561678240738</v>
      </c>
      <c r="H122" s="3" t="s">
        <v>48</v>
      </c>
      <c r="J122" s="3" t="s">
        <v>83</v>
      </c>
      <c r="M122" s="3" t="s">
        <v>1495</v>
      </c>
      <c r="P122" s="3" t="s">
        <v>37</v>
      </c>
      <c r="Y122" s="3" t="s">
        <v>3298</v>
      </c>
      <c r="AA122" s="3" t="s">
        <v>2894</v>
      </c>
      <c r="AC122" s="3" t="s">
        <v>342</v>
      </c>
      <c r="AD122" s="3" t="s">
        <v>342</v>
      </c>
      <c r="AS122" s="3" t="s">
        <v>124</v>
      </c>
      <c r="AV122" s="3" t="s">
        <v>2895</v>
      </c>
      <c r="BK122" s="3" t="s">
        <v>1004</v>
      </c>
      <c r="BX122" s="3" t="s">
        <v>37</v>
      </c>
      <c r="CK122" s="3" t="s">
        <v>61</v>
      </c>
      <c r="CN122" s="3" t="s">
        <v>72</v>
      </c>
      <c r="CR122" s="3" t="s">
        <v>146</v>
      </c>
      <c r="CS122" s="3" t="s">
        <v>2896</v>
      </c>
      <c r="CU122" s="3" t="s">
        <v>75</v>
      </c>
      <c r="CV122" s="3" t="s">
        <v>75</v>
      </c>
      <c r="CW122" s="3" t="s">
        <v>75</v>
      </c>
      <c r="CX122" s="3" t="s">
        <v>75</v>
      </c>
      <c r="CY122" s="3" t="s">
        <v>75</v>
      </c>
      <c r="CZ122" s="3" t="s">
        <v>75</v>
      </c>
      <c r="DA122" s="3" t="s">
        <v>75</v>
      </c>
      <c r="DB122" s="3" t="s">
        <v>76</v>
      </c>
      <c r="DF122" s="3" t="s">
        <v>2897</v>
      </c>
      <c r="DG122" s="3" t="s">
        <v>2898</v>
      </c>
    </row>
    <row r="123" spans="1:116" s="3" customFormat="1" x14ac:dyDescent="0.35">
      <c r="A123" s="3" t="s">
        <v>841</v>
      </c>
      <c r="B123" s="3" t="s">
        <v>842</v>
      </c>
      <c r="C123" s="3" t="s">
        <v>843</v>
      </c>
      <c r="D123" s="3" t="s">
        <v>844</v>
      </c>
      <c r="E123" s="3">
        <v>3207741588</v>
      </c>
      <c r="F123" s="3" t="s">
        <v>845</v>
      </c>
      <c r="G123" s="4">
        <v>44144.848946759259</v>
      </c>
      <c r="H123" s="3" t="s">
        <v>61</v>
      </c>
      <c r="J123" s="3" t="s">
        <v>83</v>
      </c>
      <c r="M123" s="3" t="s">
        <v>811</v>
      </c>
      <c r="P123" s="3" t="s">
        <v>50</v>
      </c>
      <c r="Q123" s="3" t="s">
        <v>3298</v>
      </c>
      <c r="AC123" s="3" t="s">
        <v>846</v>
      </c>
      <c r="AD123" s="3" t="s">
        <v>846</v>
      </c>
      <c r="AS123" s="3" t="s">
        <v>273</v>
      </c>
      <c r="AV123" s="3" t="s">
        <v>847</v>
      </c>
      <c r="BK123" s="3" t="s">
        <v>345</v>
      </c>
      <c r="BX123" s="3" t="s">
        <v>391</v>
      </c>
      <c r="CF123" s="3">
        <v>0</v>
      </c>
      <c r="CK123" s="3" t="s">
        <v>48</v>
      </c>
      <c r="CL123" s="3" t="s">
        <v>848</v>
      </c>
      <c r="CN123" s="3" t="s">
        <v>72</v>
      </c>
      <c r="CO123" s="3" t="s">
        <v>72</v>
      </c>
      <c r="CR123" s="3" t="s">
        <v>146</v>
      </c>
      <c r="CU123" s="3" t="s">
        <v>75</v>
      </c>
      <c r="CV123" s="3" t="s">
        <v>75</v>
      </c>
      <c r="CW123" s="3" t="s">
        <v>100</v>
      </c>
      <c r="CX123" s="3" t="s">
        <v>101</v>
      </c>
      <c r="CY123" s="3" t="s">
        <v>76</v>
      </c>
      <c r="CZ123" s="3" t="s">
        <v>75</v>
      </c>
      <c r="DA123" s="3" t="s">
        <v>75</v>
      </c>
      <c r="DB123" s="3" t="s">
        <v>76</v>
      </c>
      <c r="DC123" s="3" t="s">
        <v>76</v>
      </c>
      <c r="DF123" s="3" t="s">
        <v>849</v>
      </c>
      <c r="DG123" s="3" t="s">
        <v>850</v>
      </c>
      <c r="DJ123" s="3" t="s">
        <v>840</v>
      </c>
      <c r="DK123" s="3" t="s">
        <v>384</v>
      </c>
      <c r="DL123" s="3" t="s">
        <v>48</v>
      </c>
    </row>
    <row r="124" spans="1:116" s="3" customFormat="1" x14ac:dyDescent="0.35">
      <c r="A124" s="3" t="s">
        <v>2540</v>
      </c>
      <c r="B124" s="3" t="s">
        <v>2541</v>
      </c>
      <c r="C124" s="3" t="s">
        <v>2542</v>
      </c>
      <c r="D124" s="3" t="s">
        <v>2543</v>
      </c>
      <c r="E124" s="3">
        <v>4135522728</v>
      </c>
      <c r="F124" s="3" t="s">
        <v>2544</v>
      </c>
      <c r="G124" s="4">
        <v>44137.648379629631</v>
      </c>
      <c r="H124" s="3" t="s">
        <v>48</v>
      </c>
      <c r="J124" s="3" t="s">
        <v>1713</v>
      </c>
      <c r="P124" s="3" t="s">
        <v>404</v>
      </c>
      <c r="U124" s="3" t="s">
        <v>3298</v>
      </c>
      <c r="AC124" s="3" t="s">
        <v>1607</v>
      </c>
      <c r="AD124" s="3" t="s">
        <v>1607</v>
      </c>
      <c r="AS124" s="3" t="s">
        <v>124</v>
      </c>
      <c r="AV124" s="3" t="s">
        <v>2545</v>
      </c>
      <c r="BI124" s="3" t="s">
        <v>2546</v>
      </c>
      <c r="BK124" s="3" t="s">
        <v>614</v>
      </c>
      <c r="BX124" s="3" t="s">
        <v>245</v>
      </c>
      <c r="CG124" s="3">
        <v>70</v>
      </c>
      <c r="CH124" s="3">
        <v>80</v>
      </c>
      <c r="CI124" s="3" t="s">
        <v>2547</v>
      </c>
      <c r="CK124" s="3" t="s">
        <v>61</v>
      </c>
      <c r="CN124" s="3" t="s">
        <v>72</v>
      </c>
      <c r="CP124" s="3" t="s">
        <v>2548</v>
      </c>
      <c r="CR124" s="3" t="s">
        <v>146</v>
      </c>
      <c r="CS124" s="3" t="s">
        <v>2549</v>
      </c>
      <c r="CU124" s="3" t="s">
        <v>100</v>
      </c>
      <c r="CV124" s="3" t="s">
        <v>100</v>
      </c>
      <c r="CW124" s="3" t="s">
        <v>100</v>
      </c>
      <c r="CX124" s="3" t="s">
        <v>75</v>
      </c>
      <c r="CY124" s="3" t="s">
        <v>76</v>
      </c>
      <c r="CZ124" s="3" t="s">
        <v>100</v>
      </c>
      <c r="DA124" s="3" t="s">
        <v>75</v>
      </c>
      <c r="DB124" s="3" t="s">
        <v>75</v>
      </c>
      <c r="DF124" s="3" t="s">
        <v>2550</v>
      </c>
      <c r="DG124" s="3" t="s">
        <v>2551</v>
      </c>
      <c r="DK124" s="3" t="s">
        <v>234</v>
      </c>
    </row>
    <row r="125" spans="1:116" s="3" customFormat="1" x14ac:dyDescent="0.35">
      <c r="A125" s="3" t="s">
        <v>607</v>
      </c>
      <c r="B125" s="3" t="s">
        <v>608</v>
      </c>
      <c r="C125" s="3" t="s">
        <v>609</v>
      </c>
      <c r="D125" s="3" t="s">
        <v>610</v>
      </c>
      <c r="E125" s="3">
        <v>6124351673</v>
      </c>
      <c r="F125" s="3" t="s">
        <v>611</v>
      </c>
      <c r="G125" s="4">
        <v>44145.643587962964</v>
      </c>
      <c r="H125" s="3" t="s">
        <v>61</v>
      </c>
      <c r="J125" s="3" t="s">
        <v>83</v>
      </c>
      <c r="M125" s="3" t="s">
        <v>271</v>
      </c>
      <c r="P125" s="3" t="s">
        <v>50</v>
      </c>
      <c r="Q125" s="3" t="s">
        <v>3298</v>
      </c>
      <c r="AC125" s="3" t="s">
        <v>612</v>
      </c>
      <c r="AD125" s="3" t="s">
        <v>612</v>
      </c>
      <c r="AS125" s="3" t="s">
        <v>273</v>
      </c>
      <c r="AV125" s="3" t="s">
        <v>463</v>
      </c>
      <c r="BI125" s="3" t="s">
        <v>613</v>
      </c>
      <c r="BK125" s="3" t="s">
        <v>614</v>
      </c>
      <c r="BX125" s="3" t="s">
        <v>215</v>
      </c>
      <c r="CF125" s="3">
        <v>30</v>
      </c>
      <c r="CG125" s="3">
        <v>30</v>
      </c>
      <c r="CH125" s="3" t="s">
        <v>615</v>
      </c>
      <c r="CI125" s="3" t="s">
        <v>616</v>
      </c>
      <c r="CK125" s="3" t="s">
        <v>48</v>
      </c>
      <c r="CL125" s="3" t="s">
        <v>617</v>
      </c>
      <c r="CN125" s="3" t="s">
        <v>176</v>
      </c>
      <c r="CO125" s="3" t="s">
        <v>176</v>
      </c>
      <c r="CP125" s="3" t="s">
        <v>618</v>
      </c>
      <c r="CR125" s="3" t="s">
        <v>146</v>
      </c>
      <c r="CU125" s="3" t="s">
        <v>100</v>
      </c>
      <c r="CV125" s="3" t="s">
        <v>100</v>
      </c>
      <c r="CW125" s="3" t="s">
        <v>100</v>
      </c>
      <c r="CX125" s="3" t="s">
        <v>100</v>
      </c>
      <c r="CZ125" s="3" t="s">
        <v>100</v>
      </c>
      <c r="DA125" s="3" t="s">
        <v>100</v>
      </c>
      <c r="DB125" s="3" t="s">
        <v>100</v>
      </c>
      <c r="DF125" s="3" t="s">
        <v>619</v>
      </c>
      <c r="DG125" s="3" t="s">
        <v>620</v>
      </c>
      <c r="DJ125" s="3" t="s">
        <v>621</v>
      </c>
      <c r="DK125" s="3" t="s">
        <v>102</v>
      </c>
      <c r="DL125" s="3" t="s">
        <v>48</v>
      </c>
    </row>
    <row r="126" spans="1:116" s="3" customFormat="1" x14ac:dyDescent="0.35">
      <c r="A126" s="3" t="s">
        <v>1165</v>
      </c>
      <c r="B126" s="3" t="s">
        <v>1166</v>
      </c>
      <c r="C126" s="3" t="s">
        <v>1167</v>
      </c>
      <c r="D126" s="3" t="s">
        <v>207</v>
      </c>
      <c r="E126" s="3">
        <v>6122053621</v>
      </c>
      <c r="F126" s="3" t="s">
        <v>1168</v>
      </c>
      <c r="G126" s="4">
        <v>44144.545092592591</v>
      </c>
      <c r="H126" s="3" t="s">
        <v>61</v>
      </c>
      <c r="J126" s="3" t="s">
        <v>83</v>
      </c>
      <c r="M126" s="3" t="s">
        <v>389</v>
      </c>
      <c r="P126" s="3" t="s">
        <v>50</v>
      </c>
      <c r="Q126" s="3" t="s">
        <v>3298</v>
      </c>
      <c r="AC126" s="3" t="s">
        <v>1169</v>
      </c>
      <c r="AD126" s="3" t="s">
        <v>1169</v>
      </c>
      <c r="AQ126" s="3" t="s">
        <v>1170</v>
      </c>
      <c r="AS126" s="3" t="s">
        <v>273</v>
      </c>
      <c r="AV126" s="3" t="s">
        <v>1171</v>
      </c>
      <c r="BK126" s="3" t="s">
        <v>1172</v>
      </c>
      <c r="BX126" s="3" t="s">
        <v>158</v>
      </c>
      <c r="CH126" s="3">
        <v>30</v>
      </c>
      <c r="CI126" s="3" t="s">
        <v>1173</v>
      </c>
      <c r="CK126" s="3" t="s">
        <v>61</v>
      </c>
      <c r="CN126" s="3" t="s">
        <v>72</v>
      </c>
      <c r="CP126" s="3" t="s">
        <v>1174</v>
      </c>
      <c r="CR126" s="3" t="s">
        <v>73</v>
      </c>
      <c r="CS126" s="3" t="s">
        <v>1175</v>
      </c>
      <c r="CU126" s="3" t="s">
        <v>75</v>
      </c>
      <c r="CV126" s="3" t="s">
        <v>75</v>
      </c>
      <c r="CW126" s="3" t="s">
        <v>100</v>
      </c>
      <c r="CX126" s="3" t="s">
        <v>75</v>
      </c>
      <c r="CY126" s="3" t="s">
        <v>75</v>
      </c>
      <c r="CZ126" s="3" t="s">
        <v>75</v>
      </c>
      <c r="DA126" s="3" t="s">
        <v>75</v>
      </c>
      <c r="DB126" s="3" t="s">
        <v>76</v>
      </c>
      <c r="DF126" s="3" t="s">
        <v>1176</v>
      </c>
      <c r="DG126" s="3" t="s">
        <v>1177</v>
      </c>
      <c r="DK126" s="3" t="s">
        <v>102</v>
      </c>
      <c r="DL126" s="3" t="s">
        <v>48</v>
      </c>
    </row>
    <row r="127" spans="1:116" s="3" customFormat="1" x14ac:dyDescent="0.35">
      <c r="A127" s="3" t="s">
        <v>2753</v>
      </c>
      <c r="B127" s="3" t="s">
        <v>2754</v>
      </c>
      <c r="C127" s="3" t="s">
        <v>2755</v>
      </c>
      <c r="D127" s="3" t="s">
        <v>2756</v>
      </c>
      <c r="F127" s="3" t="s">
        <v>2757</v>
      </c>
      <c r="G127" s="4">
        <v>44137.581053240741</v>
      </c>
      <c r="H127" s="3" t="s">
        <v>48</v>
      </c>
      <c r="J127" s="3" t="s">
        <v>2758</v>
      </c>
      <c r="P127" s="3" t="s">
        <v>50</v>
      </c>
      <c r="Q127" s="3" t="s">
        <v>3298</v>
      </c>
      <c r="AC127" s="3" t="s">
        <v>51</v>
      </c>
      <c r="AD127" s="3" t="s">
        <v>51</v>
      </c>
      <c r="AS127" s="3" t="s">
        <v>52</v>
      </c>
      <c r="AV127" s="3" t="s">
        <v>155</v>
      </c>
      <c r="BI127" s="3" t="s">
        <v>2759</v>
      </c>
      <c r="BK127" s="3" t="s">
        <v>477</v>
      </c>
      <c r="BX127" s="3" t="s">
        <v>18</v>
      </c>
      <c r="CF127" s="3">
        <v>106</v>
      </c>
      <c r="CI127" s="3" t="s">
        <v>2760</v>
      </c>
      <c r="CK127" s="3" t="s">
        <v>61</v>
      </c>
      <c r="CN127" s="3" t="s">
        <v>72</v>
      </c>
      <c r="CP127" s="3" t="s">
        <v>2761</v>
      </c>
      <c r="CR127" s="3" t="s">
        <v>146</v>
      </c>
      <c r="CS127" s="3" t="s">
        <v>2762</v>
      </c>
      <c r="CU127" s="3" t="s">
        <v>100</v>
      </c>
      <c r="CV127" s="3" t="s">
        <v>75</v>
      </c>
      <c r="CW127" s="3" t="s">
        <v>75</v>
      </c>
      <c r="CX127" s="3" t="s">
        <v>75</v>
      </c>
      <c r="CY127" s="3" t="s">
        <v>75</v>
      </c>
      <c r="CZ127" s="3" t="s">
        <v>100</v>
      </c>
      <c r="DA127" s="3" t="s">
        <v>75</v>
      </c>
      <c r="DB127" s="3" t="s">
        <v>76</v>
      </c>
      <c r="DF127" s="3" t="s">
        <v>2763</v>
      </c>
      <c r="DG127" s="3" t="s">
        <v>2764</v>
      </c>
      <c r="DK127" s="3" t="s">
        <v>134</v>
      </c>
    </row>
    <row r="128" spans="1:116" s="3" customFormat="1" x14ac:dyDescent="0.35">
      <c r="A128" s="3" t="s">
        <v>1373</v>
      </c>
      <c r="B128" s="3" t="s">
        <v>1374</v>
      </c>
      <c r="C128" s="3" t="s">
        <v>1375</v>
      </c>
      <c r="D128" s="3" t="s">
        <v>306</v>
      </c>
      <c r="E128" s="3" t="s">
        <v>1376</v>
      </c>
      <c r="F128" s="3" t="s">
        <v>1377</v>
      </c>
      <c r="G128" s="4">
        <v>44144.513807870368</v>
      </c>
      <c r="H128" s="3" t="s">
        <v>61</v>
      </c>
      <c r="J128" s="3" t="s">
        <v>83</v>
      </c>
      <c r="M128" s="3" t="s">
        <v>308</v>
      </c>
      <c r="P128" s="3" t="s">
        <v>109</v>
      </c>
      <c r="T128" s="3" t="s">
        <v>3298</v>
      </c>
      <c r="AC128" s="3" t="s">
        <v>462</v>
      </c>
      <c r="AD128" s="3" t="s">
        <v>462</v>
      </c>
      <c r="AS128" s="3" t="s">
        <v>124</v>
      </c>
      <c r="AV128" s="3" t="s">
        <v>834</v>
      </c>
      <c r="BK128" s="3" t="s">
        <v>791</v>
      </c>
      <c r="BX128" s="3" t="s">
        <v>68</v>
      </c>
      <c r="CF128" s="3">
        <v>50</v>
      </c>
      <c r="CG128" s="3">
        <v>20</v>
      </c>
      <c r="CI128" s="3" t="s">
        <v>1378</v>
      </c>
      <c r="CK128" s="3" t="s">
        <v>61</v>
      </c>
      <c r="CN128" s="3" t="s">
        <v>72</v>
      </c>
      <c r="CP128" s="3" t="s">
        <v>1379</v>
      </c>
      <c r="CR128" s="3" t="s">
        <v>146</v>
      </c>
      <c r="CU128" s="3" t="s">
        <v>100</v>
      </c>
      <c r="CV128" s="3" t="s">
        <v>75</v>
      </c>
      <c r="CW128" s="3" t="s">
        <v>100</v>
      </c>
      <c r="CX128" s="3" t="s">
        <v>101</v>
      </c>
      <c r="CY128" s="3" t="s">
        <v>101</v>
      </c>
      <c r="CZ128" s="3" t="s">
        <v>100</v>
      </c>
      <c r="DA128" s="3" t="s">
        <v>75</v>
      </c>
      <c r="DB128" s="3" t="s">
        <v>75</v>
      </c>
      <c r="DF128" s="3" t="s">
        <v>1380</v>
      </c>
      <c r="DG128" s="3" t="s">
        <v>1381</v>
      </c>
      <c r="DL128" s="3" t="s">
        <v>61</v>
      </c>
    </row>
    <row r="129" spans="1:116" s="3" customFormat="1" x14ac:dyDescent="0.35">
      <c r="A129" s="3" t="s">
        <v>652</v>
      </c>
      <c r="B129" s="3" t="s">
        <v>653</v>
      </c>
      <c r="C129" s="3" t="s">
        <v>654</v>
      </c>
      <c r="D129" s="3" t="s">
        <v>655</v>
      </c>
      <c r="E129" s="3">
        <v>5622695567</v>
      </c>
      <c r="F129" s="3" t="s">
        <v>656</v>
      </c>
      <c r="G129" s="4">
        <v>44145.574699074074</v>
      </c>
      <c r="H129" s="3" t="s">
        <v>61</v>
      </c>
      <c r="J129" s="3" t="s">
        <v>240</v>
      </c>
      <c r="P129" s="3" t="s">
        <v>50</v>
      </c>
      <c r="Q129" s="3" t="s">
        <v>3298</v>
      </c>
      <c r="AC129" s="3" t="s">
        <v>597</v>
      </c>
      <c r="AD129" s="3" t="s">
        <v>597</v>
      </c>
      <c r="AQ129" s="3" t="s">
        <v>657</v>
      </c>
      <c r="AS129" s="3" t="s">
        <v>52</v>
      </c>
      <c r="AV129" s="3" t="s">
        <v>112</v>
      </c>
      <c r="BI129" s="3" t="s">
        <v>658</v>
      </c>
      <c r="BK129" s="3" t="s">
        <v>585</v>
      </c>
      <c r="BX129" s="3" t="s">
        <v>55</v>
      </c>
      <c r="CF129" s="3" t="s">
        <v>659</v>
      </c>
      <c r="CG129" s="3" t="s">
        <v>660</v>
      </c>
      <c r="CH129" s="3" t="s">
        <v>661</v>
      </c>
      <c r="CI129" s="3" t="s">
        <v>662</v>
      </c>
      <c r="CK129" s="3" t="s">
        <v>61</v>
      </c>
      <c r="CN129" s="3" t="s">
        <v>465</v>
      </c>
      <c r="CP129" s="3" t="s">
        <v>663</v>
      </c>
      <c r="CR129" s="3" t="s">
        <v>73</v>
      </c>
      <c r="CS129" s="3" t="s">
        <v>664</v>
      </c>
      <c r="CU129" s="3" t="s">
        <v>100</v>
      </c>
      <c r="CV129" s="3" t="s">
        <v>100</v>
      </c>
      <c r="CW129" s="3" t="s">
        <v>75</v>
      </c>
      <c r="DF129" s="3" t="s">
        <v>665</v>
      </c>
      <c r="DK129" s="3" t="s">
        <v>234</v>
      </c>
      <c r="DL129" s="3" t="s">
        <v>48</v>
      </c>
    </row>
    <row r="130" spans="1:116" s="3" customFormat="1" x14ac:dyDescent="0.35">
      <c r="A130" s="3" t="s">
        <v>2297</v>
      </c>
      <c r="B130" s="3" t="s">
        <v>2298</v>
      </c>
      <c r="C130" s="3" t="s">
        <v>2299</v>
      </c>
      <c r="D130" s="3" t="s">
        <v>2300</v>
      </c>
      <c r="E130" s="3">
        <v>3202348507</v>
      </c>
      <c r="F130" s="3" t="s">
        <v>2301</v>
      </c>
      <c r="G130" s="4">
        <v>44138.409131944441</v>
      </c>
      <c r="H130" s="3" t="s">
        <v>48</v>
      </c>
      <c r="J130" s="3" t="s">
        <v>83</v>
      </c>
      <c r="M130" s="3" t="s">
        <v>2302</v>
      </c>
      <c r="P130" s="3" t="s">
        <v>85</v>
      </c>
      <c r="R130" s="3" t="s">
        <v>3298</v>
      </c>
      <c r="AC130" s="3" t="s">
        <v>342</v>
      </c>
      <c r="AD130" s="3" t="s">
        <v>342</v>
      </c>
      <c r="AS130" s="3" t="s">
        <v>124</v>
      </c>
      <c r="AV130" s="3" t="s">
        <v>1171</v>
      </c>
      <c r="BI130" s="3" t="s">
        <v>2303</v>
      </c>
      <c r="BK130" s="3" t="s">
        <v>331</v>
      </c>
      <c r="BX130" s="3" t="s">
        <v>260</v>
      </c>
      <c r="CG130" s="3">
        <v>10</v>
      </c>
      <c r="CH130" s="3">
        <v>15</v>
      </c>
      <c r="CI130" s="3" t="s">
        <v>2304</v>
      </c>
      <c r="CK130" s="3" t="s">
        <v>61</v>
      </c>
      <c r="CN130" s="3" t="s">
        <v>176</v>
      </c>
      <c r="CP130" s="3" t="s">
        <v>2305</v>
      </c>
      <c r="CR130" s="3" t="s">
        <v>146</v>
      </c>
      <c r="CS130" s="3" t="s">
        <v>2306</v>
      </c>
      <c r="CU130" s="3" t="s">
        <v>100</v>
      </c>
      <c r="CV130" s="3" t="s">
        <v>100</v>
      </c>
      <c r="CW130" s="3" t="s">
        <v>75</v>
      </c>
      <c r="CX130" s="3" t="s">
        <v>100</v>
      </c>
      <c r="CY130" s="3" t="s">
        <v>76</v>
      </c>
      <c r="CZ130" s="3" t="s">
        <v>75</v>
      </c>
      <c r="DA130" s="3" t="s">
        <v>100</v>
      </c>
      <c r="DB130" s="3" t="s">
        <v>75</v>
      </c>
      <c r="DC130" s="3" t="s">
        <v>75</v>
      </c>
      <c r="DD130" s="3" t="s">
        <v>2307</v>
      </c>
      <c r="DG130" s="3" t="s">
        <v>2308</v>
      </c>
      <c r="DK130" s="3" t="s">
        <v>234</v>
      </c>
    </row>
    <row r="131" spans="1:116" s="3" customFormat="1" x14ac:dyDescent="0.35">
      <c r="A131" s="3" t="s">
        <v>1351</v>
      </c>
      <c r="F131" s="3" t="s">
        <v>1352</v>
      </c>
      <c r="G131" s="4">
        <v>44144.517789351848</v>
      </c>
      <c r="H131" s="3" t="s">
        <v>61</v>
      </c>
      <c r="J131" s="3" t="s">
        <v>83</v>
      </c>
      <c r="M131" s="3" t="s">
        <v>1049</v>
      </c>
      <c r="P131" s="3" t="s">
        <v>50</v>
      </c>
      <c r="Q131" s="3" t="s">
        <v>3298</v>
      </c>
      <c r="AC131" s="3" t="s">
        <v>37</v>
      </c>
      <c r="AD131" s="3" t="s">
        <v>37</v>
      </c>
      <c r="AQ131" s="3" t="s">
        <v>1353</v>
      </c>
      <c r="AS131" s="3" t="s">
        <v>52</v>
      </c>
      <c r="AV131" s="3" t="s">
        <v>112</v>
      </c>
      <c r="BK131" s="3" t="s">
        <v>748</v>
      </c>
      <c r="BX131" s="3" t="s">
        <v>260</v>
      </c>
      <c r="CG131" s="3" t="s">
        <v>1354</v>
      </c>
      <c r="CH131" s="3" t="s">
        <v>1355</v>
      </c>
      <c r="CI131" s="3" t="s">
        <v>1356</v>
      </c>
      <c r="CK131" s="3" t="s">
        <v>61</v>
      </c>
      <c r="CN131" s="3" t="s">
        <v>101</v>
      </c>
      <c r="CU131" s="3" t="s">
        <v>100</v>
      </c>
      <c r="CV131" s="3" t="s">
        <v>75</v>
      </c>
      <c r="CW131" s="3" t="s">
        <v>100</v>
      </c>
      <c r="CX131" s="3" t="s">
        <v>75</v>
      </c>
      <c r="CY131" s="3" t="s">
        <v>101</v>
      </c>
      <c r="CZ131" s="3" t="s">
        <v>100</v>
      </c>
      <c r="DA131" s="3" t="s">
        <v>75</v>
      </c>
      <c r="DB131" s="3" t="s">
        <v>75</v>
      </c>
      <c r="DF131" s="3" t="s">
        <v>1357</v>
      </c>
      <c r="DG131" s="3" t="s">
        <v>1358</v>
      </c>
      <c r="DK131" s="3" t="s">
        <v>234</v>
      </c>
      <c r="DL131" s="3" t="s">
        <v>48</v>
      </c>
    </row>
    <row r="132" spans="1:116" s="3" customFormat="1" x14ac:dyDescent="0.35">
      <c r="A132" s="3" t="s">
        <v>1600</v>
      </c>
      <c r="B132" s="3" t="s">
        <v>1601</v>
      </c>
      <c r="C132" s="3" t="s">
        <v>1602</v>
      </c>
      <c r="D132" s="3" t="s">
        <v>1603</v>
      </c>
      <c r="E132" s="3" t="s">
        <v>1604</v>
      </c>
      <c r="F132" s="3" t="s">
        <v>1605</v>
      </c>
      <c r="G132" s="4">
        <v>44141.925995370373</v>
      </c>
      <c r="H132" s="3" t="s">
        <v>48</v>
      </c>
      <c r="J132" s="3" t="s">
        <v>1606</v>
      </c>
      <c r="P132" s="3" t="s">
        <v>50</v>
      </c>
      <c r="Q132" s="3" t="s">
        <v>3298</v>
      </c>
      <c r="AC132" s="3" t="s">
        <v>1607</v>
      </c>
      <c r="AD132" s="3" t="s">
        <v>1607</v>
      </c>
      <c r="AS132" s="3" t="s">
        <v>87</v>
      </c>
      <c r="AV132" s="3" t="s">
        <v>1608</v>
      </c>
      <c r="BK132" s="3" t="s">
        <v>275</v>
      </c>
      <c r="BX132" s="3" t="s">
        <v>245</v>
      </c>
      <c r="CG132" s="3">
        <v>12</v>
      </c>
      <c r="CH132" s="3">
        <v>8</v>
      </c>
      <c r="CI132" s="3" t="s">
        <v>1609</v>
      </c>
      <c r="CK132" s="3" t="s">
        <v>61</v>
      </c>
      <c r="CN132" s="3" t="s">
        <v>72</v>
      </c>
      <c r="CP132" s="3" t="s">
        <v>1610</v>
      </c>
      <c r="CR132" s="3" t="s">
        <v>146</v>
      </c>
      <c r="CU132" s="3" t="s">
        <v>100</v>
      </c>
      <c r="CV132" s="3" t="s">
        <v>100</v>
      </c>
      <c r="CW132" s="3" t="s">
        <v>100</v>
      </c>
      <c r="CX132" s="3" t="s">
        <v>75</v>
      </c>
      <c r="CY132" s="3" t="s">
        <v>101</v>
      </c>
      <c r="CZ132" s="3" t="s">
        <v>75</v>
      </c>
      <c r="DA132" s="3" t="s">
        <v>75</v>
      </c>
      <c r="DB132" s="3" t="s">
        <v>76</v>
      </c>
      <c r="DK132" s="3" t="s">
        <v>234</v>
      </c>
    </row>
    <row r="133" spans="1:116" s="3" customFormat="1" x14ac:dyDescent="0.35">
      <c r="A133" s="3" t="s">
        <v>1600</v>
      </c>
      <c r="B133" s="3" t="s">
        <v>1601</v>
      </c>
      <c r="C133" s="3" t="s">
        <v>1602</v>
      </c>
      <c r="D133" s="3" t="s">
        <v>1603</v>
      </c>
      <c r="E133" s="3" t="s">
        <v>1604</v>
      </c>
      <c r="F133" s="3" t="s">
        <v>1605</v>
      </c>
      <c r="G133" s="4">
        <v>44140.91846064815</v>
      </c>
      <c r="H133" s="3" t="s">
        <v>48</v>
      </c>
      <c r="J133" s="3" t="s">
        <v>1606</v>
      </c>
      <c r="P133" s="3" t="s">
        <v>50</v>
      </c>
      <c r="Q133" s="3" t="s">
        <v>3298</v>
      </c>
      <c r="AC133" s="3" t="s">
        <v>1607</v>
      </c>
      <c r="AD133" s="3" t="s">
        <v>1607</v>
      </c>
      <c r="AS133" s="3" t="s">
        <v>87</v>
      </c>
      <c r="AV133" s="3" t="s">
        <v>1608</v>
      </c>
      <c r="BK133" s="3" t="s">
        <v>275</v>
      </c>
      <c r="BX133" s="3" t="s">
        <v>245</v>
      </c>
      <c r="CG133" s="3">
        <v>12</v>
      </c>
      <c r="CH133" s="3">
        <v>8</v>
      </c>
      <c r="CI133" s="3" t="s">
        <v>1609</v>
      </c>
      <c r="CK133" s="3" t="s">
        <v>61</v>
      </c>
      <c r="CN133" s="3" t="s">
        <v>72</v>
      </c>
      <c r="CP133" s="3" t="s">
        <v>1610</v>
      </c>
      <c r="CR133" s="3" t="s">
        <v>146</v>
      </c>
      <c r="CU133" s="3" t="s">
        <v>100</v>
      </c>
      <c r="CV133" s="3" t="s">
        <v>100</v>
      </c>
      <c r="CW133" s="3" t="s">
        <v>100</v>
      </c>
      <c r="CX133" s="3" t="s">
        <v>75</v>
      </c>
      <c r="CY133" s="3" t="s">
        <v>101</v>
      </c>
      <c r="CZ133" s="3" t="s">
        <v>75</v>
      </c>
      <c r="DA133" s="3" t="s">
        <v>75</v>
      </c>
      <c r="DB133" s="3" t="s">
        <v>76</v>
      </c>
      <c r="DK133" s="3" t="s">
        <v>234</v>
      </c>
    </row>
    <row r="134" spans="1:116" s="3" customFormat="1" x14ac:dyDescent="0.35">
      <c r="A134" s="3" t="s">
        <v>498</v>
      </c>
      <c r="B134" s="3" t="s">
        <v>499</v>
      </c>
      <c r="C134" s="3" t="s">
        <v>500</v>
      </c>
      <c r="D134" s="3" t="s">
        <v>501</v>
      </c>
      <c r="E134" s="3">
        <v>6517893854</v>
      </c>
      <c r="F134" s="3" t="s">
        <v>502</v>
      </c>
      <c r="G134" s="4">
        <v>44146.540856481479</v>
      </c>
      <c r="H134" s="3" t="s">
        <v>61</v>
      </c>
      <c r="J134" s="3" t="s">
        <v>83</v>
      </c>
      <c r="M134" s="3" t="s">
        <v>389</v>
      </c>
      <c r="P134" s="3" t="s">
        <v>50</v>
      </c>
      <c r="Q134" s="3" t="s">
        <v>3298</v>
      </c>
      <c r="AC134" s="3" t="s">
        <v>141</v>
      </c>
      <c r="AD134" s="3" t="s">
        <v>141</v>
      </c>
      <c r="AS134" s="3" t="s">
        <v>273</v>
      </c>
      <c r="AV134" s="3" t="s">
        <v>503</v>
      </c>
      <c r="BK134" s="3" t="s">
        <v>275</v>
      </c>
      <c r="BX134" s="3" t="s">
        <v>504</v>
      </c>
      <c r="CK134" s="3" t="s">
        <v>61</v>
      </c>
      <c r="CN134" s="3" t="s">
        <v>176</v>
      </c>
      <c r="CP134" s="3" t="s">
        <v>505</v>
      </c>
      <c r="CR134" s="3" t="s">
        <v>146</v>
      </c>
      <c r="CS134" s="3" t="s">
        <v>506</v>
      </c>
      <c r="CU134" s="3" t="s">
        <v>75</v>
      </c>
      <c r="CV134" s="3" t="s">
        <v>100</v>
      </c>
      <c r="CW134" s="3" t="s">
        <v>100</v>
      </c>
      <c r="CX134" s="3" t="s">
        <v>76</v>
      </c>
      <c r="CY134" s="3" t="s">
        <v>76</v>
      </c>
      <c r="CZ134" s="3" t="s">
        <v>100</v>
      </c>
      <c r="DA134" s="3" t="s">
        <v>100</v>
      </c>
      <c r="DB134" s="3" t="s">
        <v>75</v>
      </c>
      <c r="DC134" s="3" t="s">
        <v>101</v>
      </c>
      <c r="DF134" s="3" t="s">
        <v>507</v>
      </c>
      <c r="DG134" s="3" t="s">
        <v>508</v>
      </c>
      <c r="DH134" s="3" t="s">
        <v>509</v>
      </c>
      <c r="DJ134" s="3" t="s">
        <v>371</v>
      </c>
      <c r="DK134" s="3" t="s">
        <v>165</v>
      </c>
      <c r="DL134" s="3" t="s">
        <v>48</v>
      </c>
    </row>
    <row r="135" spans="1:116" s="3" customFormat="1" x14ac:dyDescent="0.35">
      <c r="A135" s="3" t="s">
        <v>1860</v>
      </c>
      <c r="B135" s="3" t="s">
        <v>1861</v>
      </c>
      <c r="C135" s="3" t="s">
        <v>1862</v>
      </c>
      <c r="D135" s="3" t="s">
        <v>1863</v>
      </c>
      <c r="E135" s="3">
        <v>7634897504</v>
      </c>
      <c r="F135" s="3" t="s">
        <v>1864</v>
      </c>
      <c r="G135" s="4">
        <v>44139.652222222219</v>
      </c>
      <c r="H135" s="3" t="s">
        <v>48</v>
      </c>
      <c r="J135" s="3" t="s">
        <v>83</v>
      </c>
      <c r="M135" s="3" t="s">
        <v>389</v>
      </c>
      <c r="P135" s="3" t="s">
        <v>50</v>
      </c>
      <c r="Q135" s="3" t="s">
        <v>3298</v>
      </c>
      <c r="AC135" s="3" t="s">
        <v>51</v>
      </c>
      <c r="AD135" s="3" t="s">
        <v>51</v>
      </c>
      <c r="AS135" s="3" t="s">
        <v>87</v>
      </c>
      <c r="AV135" s="3" t="s">
        <v>463</v>
      </c>
      <c r="BI135" s="3" t="s">
        <v>1865</v>
      </c>
      <c r="BK135" s="3" t="s">
        <v>477</v>
      </c>
      <c r="BX135" s="3" t="s">
        <v>215</v>
      </c>
      <c r="CH135" s="3">
        <v>2</v>
      </c>
      <c r="CI135" s="3" t="s">
        <v>1866</v>
      </c>
      <c r="CK135" s="3" t="s">
        <v>61</v>
      </c>
      <c r="CN135" s="3" t="s">
        <v>72</v>
      </c>
      <c r="CR135" s="3" t="s">
        <v>146</v>
      </c>
      <c r="CS135" s="3" t="s">
        <v>1867</v>
      </c>
      <c r="CU135" s="3" t="s">
        <v>75</v>
      </c>
      <c r="CV135" s="3" t="s">
        <v>75</v>
      </c>
      <c r="CW135" s="3" t="s">
        <v>75</v>
      </c>
      <c r="CX135" s="3" t="s">
        <v>76</v>
      </c>
      <c r="CY135" s="3" t="s">
        <v>101</v>
      </c>
      <c r="CZ135" s="3" t="s">
        <v>100</v>
      </c>
      <c r="DA135" s="3" t="s">
        <v>75</v>
      </c>
      <c r="DB135" s="3" t="s">
        <v>76</v>
      </c>
      <c r="DG135" s="3" t="s">
        <v>1868</v>
      </c>
      <c r="DJ135" s="3" t="s">
        <v>219</v>
      </c>
      <c r="DK135" s="3" t="s">
        <v>102</v>
      </c>
    </row>
    <row r="136" spans="1:116" s="3" customFormat="1" x14ac:dyDescent="0.35">
      <c r="A136" s="3" t="s">
        <v>3225</v>
      </c>
      <c r="B136" s="3" t="s">
        <v>3226</v>
      </c>
      <c r="C136" s="3" t="s">
        <v>3227</v>
      </c>
      <c r="D136" s="3" t="s">
        <v>3228</v>
      </c>
      <c r="F136" s="3" t="s">
        <v>3229</v>
      </c>
      <c r="G136" s="4">
        <v>44137.468298611115</v>
      </c>
      <c r="H136" s="3" t="s">
        <v>61</v>
      </c>
      <c r="J136" s="3" t="s">
        <v>83</v>
      </c>
      <c r="M136" s="3" t="s">
        <v>389</v>
      </c>
      <c r="P136" s="3" t="s">
        <v>85</v>
      </c>
      <c r="R136" s="3" t="s">
        <v>3298</v>
      </c>
      <c r="AC136" s="3" t="s">
        <v>3230</v>
      </c>
      <c r="AD136" s="3" t="s">
        <v>3230</v>
      </c>
      <c r="AS136" s="3" t="s">
        <v>111</v>
      </c>
      <c r="AV136" s="3" t="s">
        <v>3231</v>
      </c>
      <c r="BK136" s="3" t="s">
        <v>695</v>
      </c>
      <c r="BX136" s="3" t="s">
        <v>3232</v>
      </c>
      <c r="CF136" s="3">
        <v>100</v>
      </c>
      <c r="CG136" s="3">
        <v>800</v>
      </c>
      <c r="CI136" s="3" t="s">
        <v>3233</v>
      </c>
      <c r="CK136" s="3" t="s">
        <v>61</v>
      </c>
      <c r="CN136" s="3" t="s">
        <v>72</v>
      </c>
      <c r="CP136" s="3" t="s">
        <v>3234</v>
      </c>
      <c r="CR136" s="3" t="s">
        <v>146</v>
      </c>
      <c r="CS136" s="3" t="s">
        <v>3235</v>
      </c>
      <c r="CU136" s="3" t="s">
        <v>76</v>
      </c>
      <c r="CV136" s="3" t="s">
        <v>75</v>
      </c>
      <c r="CW136" s="3" t="s">
        <v>100</v>
      </c>
      <c r="CX136" s="3" t="s">
        <v>100</v>
      </c>
      <c r="CY136" s="3" t="s">
        <v>75</v>
      </c>
      <c r="CZ136" s="3" t="s">
        <v>100</v>
      </c>
      <c r="DA136" s="3" t="s">
        <v>100</v>
      </c>
      <c r="DB136" s="3" t="s">
        <v>75</v>
      </c>
      <c r="DF136" s="3" t="s">
        <v>3236</v>
      </c>
      <c r="DG136" s="3" t="s">
        <v>3237</v>
      </c>
      <c r="DK136" s="3" t="s">
        <v>165</v>
      </c>
      <c r="DL136" s="3" t="s">
        <v>48</v>
      </c>
    </row>
    <row r="137" spans="1:116" s="3" customFormat="1" x14ac:dyDescent="0.35">
      <c r="A137" s="3" t="s">
        <v>2438</v>
      </c>
      <c r="B137" s="3" t="s">
        <v>2406</v>
      </c>
      <c r="C137" s="3" t="s">
        <v>2439</v>
      </c>
      <c r="D137" s="3" t="s">
        <v>306</v>
      </c>
      <c r="E137" s="3" t="s">
        <v>2440</v>
      </c>
      <c r="F137" s="3" t="s">
        <v>2441</v>
      </c>
      <c r="G137" s="4">
        <v>44137.80841435185</v>
      </c>
      <c r="H137" s="3" t="s">
        <v>61</v>
      </c>
      <c r="J137" s="3" t="s">
        <v>83</v>
      </c>
      <c r="M137" s="3" t="s">
        <v>2442</v>
      </c>
      <c r="P137" s="3" t="s">
        <v>109</v>
      </c>
      <c r="T137" s="3" t="s">
        <v>3298</v>
      </c>
      <c r="AC137" s="3" t="s">
        <v>2443</v>
      </c>
      <c r="AD137" s="3" t="s">
        <v>2443</v>
      </c>
      <c r="AS137" s="3" t="s">
        <v>124</v>
      </c>
      <c r="AV137" s="3" t="s">
        <v>2444</v>
      </c>
      <c r="BI137" s="3" t="s">
        <v>2445</v>
      </c>
      <c r="BK137" s="3" t="s">
        <v>477</v>
      </c>
      <c r="BX137" s="3" t="s">
        <v>144</v>
      </c>
      <c r="CF137" s="3">
        <v>700</v>
      </c>
      <c r="CI137" s="3" t="s">
        <v>2446</v>
      </c>
      <c r="CK137" s="3" t="s">
        <v>61</v>
      </c>
      <c r="CN137" s="3" t="s">
        <v>176</v>
      </c>
      <c r="CP137" s="3" t="s">
        <v>2447</v>
      </c>
      <c r="CR137" s="3" t="s">
        <v>146</v>
      </c>
      <c r="CS137" s="3" t="s">
        <v>2448</v>
      </c>
      <c r="CU137" s="3" t="s">
        <v>75</v>
      </c>
      <c r="CV137" s="3" t="s">
        <v>75</v>
      </c>
      <c r="CW137" s="3" t="s">
        <v>75</v>
      </c>
      <c r="CX137" s="3" t="s">
        <v>76</v>
      </c>
      <c r="CY137" s="3" t="s">
        <v>75</v>
      </c>
      <c r="CZ137" s="3" t="s">
        <v>76</v>
      </c>
      <c r="DA137" s="3" t="s">
        <v>75</v>
      </c>
      <c r="DB137" s="3" t="s">
        <v>75</v>
      </c>
      <c r="DG137" s="3" t="s">
        <v>2449</v>
      </c>
      <c r="DK137" s="3" t="s">
        <v>234</v>
      </c>
      <c r="DL137" s="3" t="s">
        <v>48</v>
      </c>
    </row>
    <row r="138" spans="1:116" s="3" customFormat="1" x14ac:dyDescent="0.35">
      <c r="A138" s="3" t="s">
        <v>266</v>
      </c>
      <c r="B138" s="3" t="s">
        <v>267</v>
      </c>
      <c r="C138" s="3" t="s">
        <v>268</v>
      </c>
      <c r="D138" s="3" t="s">
        <v>269</v>
      </c>
      <c r="F138" s="3" t="s">
        <v>270</v>
      </c>
      <c r="G138" s="4">
        <v>44152.601087962961</v>
      </c>
      <c r="H138" s="3" t="s">
        <v>61</v>
      </c>
      <c r="J138" s="3" t="s">
        <v>83</v>
      </c>
      <c r="M138" s="3" t="s">
        <v>271</v>
      </c>
      <c r="P138" s="3" t="s">
        <v>50</v>
      </c>
      <c r="Q138" s="3" t="s">
        <v>3298</v>
      </c>
      <c r="AC138" s="3" t="s">
        <v>37</v>
      </c>
      <c r="AD138" s="3" t="s">
        <v>37</v>
      </c>
      <c r="AQ138" s="3" t="s">
        <v>272</v>
      </c>
      <c r="AS138" s="3" t="s">
        <v>273</v>
      </c>
      <c r="AV138" s="3" t="s">
        <v>274</v>
      </c>
      <c r="BK138" s="3" t="s">
        <v>275</v>
      </c>
      <c r="BX138" s="3" t="s">
        <v>19</v>
      </c>
      <c r="CI138" s="3" t="s">
        <v>276</v>
      </c>
      <c r="CK138" s="3" t="s">
        <v>48</v>
      </c>
      <c r="CL138" s="3" t="s">
        <v>277</v>
      </c>
      <c r="CN138" s="3" t="s">
        <v>99</v>
      </c>
      <c r="CO138" s="3" t="s">
        <v>99</v>
      </c>
      <c r="CP138" s="3" t="s">
        <v>278</v>
      </c>
      <c r="CR138" s="3" t="s">
        <v>146</v>
      </c>
      <c r="CS138" s="3" t="s">
        <v>279</v>
      </c>
      <c r="CU138" s="3" t="s">
        <v>75</v>
      </c>
      <c r="CV138" s="3" t="s">
        <v>100</v>
      </c>
      <c r="CW138" s="3" t="s">
        <v>100</v>
      </c>
      <c r="CX138" s="3" t="s">
        <v>101</v>
      </c>
      <c r="CY138" s="3" t="s">
        <v>76</v>
      </c>
      <c r="CZ138" s="3" t="s">
        <v>75</v>
      </c>
      <c r="DA138" s="3" t="s">
        <v>101</v>
      </c>
      <c r="DB138" s="3" t="s">
        <v>76</v>
      </c>
      <c r="DD138" s="3" t="s">
        <v>280</v>
      </c>
    </row>
    <row r="139" spans="1:116" s="3" customFormat="1" x14ac:dyDescent="0.35">
      <c r="A139" s="3" t="s">
        <v>266</v>
      </c>
      <c r="B139" s="3" t="s">
        <v>44</v>
      </c>
      <c r="C139" s="3" t="s">
        <v>1105</v>
      </c>
      <c r="D139" s="3" t="s">
        <v>1106</v>
      </c>
      <c r="F139" s="3" t="s">
        <v>1107</v>
      </c>
      <c r="G139" s="4">
        <v>44144.558020833334</v>
      </c>
      <c r="H139" s="3" t="s">
        <v>48</v>
      </c>
      <c r="J139" s="3" t="s">
        <v>83</v>
      </c>
      <c r="M139" s="3" t="s">
        <v>112</v>
      </c>
      <c r="P139" s="3" t="s">
        <v>50</v>
      </c>
      <c r="Q139" s="3" t="s">
        <v>3298</v>
      </c>
      <c r="AC139" s="3" t="s">
        <v>1108</v>
      </c>
      <c r="AD139" s="3" t="s">
        <v>1108</v>
      </c>
      <c r="AS139" s="3" t="s">
        <v>1109</v>
      </c>
      <c r="AT139" s="3" t="s">
        <v>1110</v>
      </c>
      <c r="AV139" s="3" t="s">
        <v>1111</v>
      </c>
      <c r="BK139" s="3" t="s">
        <v>1112</v>
      </c>
      <c r="BX139" s="3" t="s">
        <v>215</v>
      </c>
      <c r="CF139" s="3">
        <v>20</v>
      </c>
      <c r="CG139" s="3">
        <v>60</v>
      </c>
      <c r="CH139" s="3">
        <v>50</v>
      </c>
      <c r="CI139" s="3" t="s">
        <v>1113</v>
      </c>
      <c r="CK139" s="3" t="s">
        <v>61</v>
      </c>
      <c r="CN139" s="3" t="s">
        <v>72</v>
      </c>
      <c r="CP139" s="3" t="s">
        <v>1114</v>
      </c>
      <c r="CR139" s="3" t="s">
        <v>146</v>
      </c>
      <c r="CS139" s="3" t="s">
        <v>1115</v>
      </c>
      <c r="CU139" s="3" t="s">
        <v>75</v>
      </c>
      <c r="CV139" s="3" t="s">
        <v>75</v>
      </c>
      <c r="CW139" s="3" t="s">
        <v>100</v>
      </c>
      <c r="CX139" s="3" t="s">
        <v>100</v>
      </c>
      <c r="CY139" s="3" t="s">
        <v>101</v>
      </c>
      <c r="CZ139" s="3" t="s">
        <v>75</v>
      </c>
      <c r="DA139" s="3" t="s">
        <v>101</v>
      </c>
      <c r="DB139" s="3" t="s">
        <v>76</v>
      </c>
      <c r="DF139" s="3" t="s">
        <v>1116</v>
      </c>
      <c r="DG139" s="3" t="s">
        <v>1117</v>
      </c>
      <c r="DK139" s="3" t="s">
        <v>234</v>
      </c>
    </row>
    <row r="140" spans="1:116" s="3" customFormat="1" x14ac:dyDescent="0.35">
      <c r="A140" s="3" t="s">
        <v>1719</v>
      </c>
      <c r="B140" s="3" t="s">
        <v>1720</v>
      </c>
      <c r="C140" s="3" t="s">
        <v>722</v>
      </c>
      <c r="E140" s="3">
        <v>6516470191</v>
      </c>
      <c r="F140" s="3" t="s">
        <v>1721</v>
      </c>
      <c r="G140" s="4">
        <v>44140.470543981479</v>
      </c>
      <c r="H140" s="3" t="s">
        <v>48</v>
      </c>
      <c r="J140" s="3" t="s">
        <v>83</v>
      </c>
      <c r="M140" s="3" t="s">
        <v>1654</v>
      </c>
      <c r="P140" s="3" t="s">
        <v>95</v>
      </c>
      <c r="Q140" s="3" t="s">
        <v>3298</v>
      </c>
      <c r="W140" s="3" t="s">
        <v>3298</v>
      </c>
      <c r="Z140" s="3" t="s">
        <v>3298</v>
      </c>
      <c r="AC140" s="3" t="s">
        <v>211</v>
      </c>
      <c r="AD140" s="3" t="s">
        <v>211</v>
      </c>
      <c r="AS140" s="3" t="s">
        <v>111</v>
      </c>
      <c r="AV140" s="3" t="s">
        <v>390</v>
      </c>
      <c r="BI140" s="3" t="s">
        <v>1722</v>
      </c>
      <c r="BK140" s="3" t="s">
        <v>1017</v>
      </c>
      <c r="BX140" s="3" t="s">
        <v>215</v>
      </c>
      <c r="CF140" s="3" t="s">
        <v>1723</v>
      </c>
      <c r="CG140" s="3">
        <v>100</v>
      </c>
      <c r="CH140" s="3" t="s">
        <v>1724</v>
      </c>
      <c r="CI140" s="3" t="s">
        <v>1725</v>
      </c>
      <c r="CK140" s="3" t="s">
        <v>48</v>
      </c>
      <c r="CL140" s="3" t="s">
        <v>1726</v>
      </c>
      <c r="CN140" s="3" t="s">
        <v>193</v>
      </c>
      <c r="CO140" s="3" t="s">
        <v>465</v>
      </c>
      <c r="CP140" s="3" t="s">
        <v>1727</v>
      </c>
      <c r="CR140" s="3" t="s">
        <v>73</v>
      </c>
      <c r="CS140" s="3" t="s">
        <v>1728</v>
      </c>
      <c r="CU140" s="3" t="s">
        <v>100</v>
      </c>
      <c r="CV140" s="3" t="s">
        <v>100</v>
      </c>
      <c r="CW140" s="3" t="s">
        <v>100</v>
      </c>
      <c r="CX140" s="3" t="s">
        <v>100</v>
      </c>
      <c r="CY140" s="3" t="s">
        <v>75</v>
      </c>
      <c r="CZ140" s="3" t="s">
        <v>100</v>
      </c>
      <c r="DA140" s="3" t="s">
        <v>100</v>
      </c>
      <c r="DB140" s="3" t="s">
        <v>75</v>
      </c>
      <c r="DF140" s="3" t="s">
        <v>1729</v>
      </c>
      <c r="DG140" s="3" t="s">
        <v>1730</v>
      </c>
      <c r="DH140" s="3" t="s">
        <v>1731</v>
      </c>
      <c r="DJ140" s="3" t="s">
        <v>397</v>
      </c>
      <c r="DK140" s="3" t="s">
        <v>234</v>
      </c>
    </row>
    <row r="141" spans="1:116" s="3" customFormat="1" x14ac:dyDescent="0.35">
      <c r="A141" s="3" t="s">
        <v>1719</v>
      </c>
      <c r="B141" s="3" t="s">
        <v>293</v>
      </c>
      <c r="C141" s="3" t="s">
        <v>1767</v>
      </c>
      <c r="D141" s="3" t="s">
        <v>1768</v>
      </c>
      <c r="E141" s="3">
        <v>6128172981</v>
      </c>
      <c r="F141" s="3" t="s">
        <v>1769</v>
      </c>
      <c r="G141" s="4">
        <v>44140.399826388886</v>
      </c>
      <c r="H141" s="3" t="s">
        <v>48</v>
      </c>
      <c r="J141" s="3" t="s">
        <v>83</v>
      </c>
      <c r="M141" s="3" t="s">
        <v>271</v>
      </c>
      <c r="P141" s="3" t="s">
        <v>50</v>
      </c>
      <c r="Q141" s="3" t="s">
        <v>3298</v>
      </c>
      <c r="AC141" s="3" t="s">
        <v>1770</v>
      </c>
      <c r="AD141" s="3" t="s">
        <v>1770</v>
      </c>
      <c r="AQ141" s="3" t="s">
        <v>1771</v>
      </c>
      <c r="AS141" s="3" t="s">
        <v>111</v>
      </c>
      <c r="AV141" s="3" t="s">
        <v>1772</v>
      </c>
      <c r="BI141" s="3" t="s">
        <v>1773</v>
      </c>
      <c r="BK141" s="3" t="s">
        <v>614</v>
      </c>
      <c r="BX141" s="3" t="s">
        <v>55</v>
      </c>
      <c r="CF141" s="3">
        <v>30</v>
      </c>
      <c r="CG141" s="3">
        <v>100</v>
      </c>
      <c r="CH141" s="3">
        <v>200</v>
      </c>
      <c r="CK141" s="3" t="s">
        <v>61</v>
      </c>
      <c r="CN141" s="3" t="s">
        <v>99</v>
      </c>
      <c r="CP141" s="3" t="s">
        <v>1774</v>
      </c>
      <c r="CR141" s="3" t="s">
        <v>73</v>
      </c>
      <c r="CS141" s="3" t="s">
        <v>1775</v>
      </c>
      <c r="CU141" s="3" t="s">
        <v>75</v>
      </c>
      <c r="CV141" s="3" t="s">
        <v>100</v>
      </c>
      <c r="CW141" s="3" t="s">
        <v>75</v>
      </c>
      <c r="CX141" s="3" t="s">
        <v>75</v>
      </c>
      <c r="CY141" s="3" t="s">
        <v>75</v>
      </c>
      <c r="CZ141" s="3" t="s">
        <v>100</v>
      </c>
      <c r="DA141" s="3" t="s">
        <v>75</v>
      </c>
      <c r="DB141" s="3" t="s">
        <v>76</v>
      </c>
      <c r="DF141" s="3" t="s">
        <v>1776</v>
      </c>
      <c r="DG141" s="3" t="s">
        <v>1777</v>
      </c>
      <c r="DK141" s="3" t="s">
        <v>165</v>
      </c>
    </row>
    <row r="142" spans="1:116" s="3" customFormat="1" x14ac:dyDescent="0.35">
      <c r="A142" s="3" t="s">
        <v>1719</v>
      </c>
      <c r="B142" s="3" t="s">
        <v>253</v>
      </c>
      <c r="C142" s="3" t="s">
        <v>1778</v>
      </c>
      <c r="D142" s="3" t="s">
        <v>207</v>
      </c>
      <c r="E142" s="3">
        <v>6126183952</v>
      </c>
      <c r="F142" s="3" t="s">
        <v>1779</v>
      </c>
      <c r="G142" s="4">
        <v>44140.381412037037</v>
      </c>
      <c r="H142" s="3" t="s">
        <v>48</v>
      </c>
      <c r="J142" s="3" t="s">
        <v>83</v>
      </c>
      <c r="M142" s="3" t="s">
        <v>271</v>
      </c>
      <c r="P142" s="3" t="s">
        <v>50</v>
      </c>
      <c r="Q142" s="3" t="s">
        <v>3298</v>
      </c>
      <c r="AC142" s="3" t="s">
        <v>1714</v>
      </c>
      <c r="AD142" s="3" t="s">
        <v>1714</v>
      </c>
      <c r="AS142" s="3" t="s">
        <v>273</v>
      </c>
      <c r="AV142" s="3" t="s">
        <v>318</v>
      </c>
      <c r="BK142" s="3" t="s">
        <v>1004</v>
      </c>
      <c r="BX142" s="3" t="s">
        <v>215</v>
      </c>
      <c r="CF142" s="3">
        <v>50</v>
      </c>
      <c r="CG142" s="3">
        <v>50</v>
      </c>
      <c r="CH142" s="3">
        <v>100</v>
      </c>
      <c r="CI142" s="3" t="s">
        <v>1780</v>
      </c>
      <c r="CK142" s="3" t="s">
        <v>48</v>
      </c>
      <c r="CN142" s="3" t="s">
        <v>176</v>
      </c>
      <c r="CO142" s="3" t="s">
        <v>176</v>
      </c>
      <c r="CR142" s="3" t="s">
        <v>195</v>
      </c>
      <c r="CS142" s="3" t="s">
        <v>1781</v>
      </c>
      <c r="CU142" s="3" t="s">
        <v>75</v>
      </c>
      <c r="CV142" s="3" t="s">
        <v>75</v>
      </c>
      <c r="CW142" s="3" t="s">
        <v>75</v>
      </c>
      <c r="CX142" s="3" t="s">
        <v>75</v>
      </c>
      <c r="CY142" s="3" t="s">
        <v>75</v>
      </c>
      <c r="CZ142" s="3" t="s">
        <v>75</v>
      </c>
      <c r="DA142" s="3" t="s">
        <v>75</v>
      </c>
      <c r="DB142" s="3" t="s">
        <v>76</v>
      </c>
    </row>
    <row r="143" spans="1:116" s="3" customFormat="1" x14ac:dyDescent="0.35">
      <c r="A143" s="3" t="s">
        <v>1576</v>
      </c>
      <c r="F143" s="3" t="s">
        <v>1577</v>
      </c>
      <c r="G143" s="4">
        <v>44144.464085648149</v>
      </c>
      <c r="H143" s="3" t="s">
        <v>48</v>
      </c>
      <c r="J143" s="3" t="s">
        <v>49</v>
      </c>
      <c r="P143" s="3" t="s">
        <v>50</v>
      </c>
      <c r="Q143" s="3" t="s">
        <v>3298</v>
      </c>
      <c r="AC143" s="3" t="s">
        <v>1578</v>
      </c>
      <c r="AD143" s="3" t="s">
        <v>1578</v>
      </c>
      <c r="AS143" s="3" t="s">
        <v>111</v>
      </c>
      <c r="AV143" s="3" t="s">
        <v>1579</v>
      </c>
      <c r="BK143" s="3" t="s">
        <v>1580</v>
      </c>
      <c r="BX143" s="3" t="s">
        <v>504</v>
      </c>
      <c r="CK143" s="3" t="s">
        <v>48</v>
      </c>
      <c r="CL143" s="3" t="s">
        <v>1581</v>
      </c>
      <c r="CN143" s="3" t="s">
        <v>72</v>
      </c>
      <c r="CO143" s="3" t="s">
        <v>72</v>
      </c>
      <c r="CP143" s="3" t="s">
        <v>1582</v>
      </c>
      <c r="CR143" s="3" t="s">
        <v>146</v>
      </c>
      <c r="CS143" s="3" t="s">
        <v>1583</v>
      </c>
      <c r="CU143" s="3" t="s">
        <v>75</v>
      </c>
      <c r="CV143" s="3" t="s">
        <v>75</v>
      </c>
      <c r="CW143" s="3" t="s">
        <v>75</v>
      </c>
      <c r="CX143" s="3" t="s">
        <v>75</v>
      </c>
      <c r="CY143" s="3" t="s">
        <v>76</v>
      </c>
      <c r="CZ143" s="3" t="s">
        <v>75</v>
      </c>
      <c r="DA143" s="3" t="s">
        <v>75</v>
      </c>
      <c r="DB143" s="3" t="s">
        <v>76</v>
      </c>
      <c r="DF143" s="3" t="s">
        <v>1584</v>
      </c>
      <c r="DG143" s="3" t="s">
        <v>1585</v>
      </c>
      <c r="DK143" s="3" t="s">
        <v>234</v>
      </c>
    </row>
    <row r="144" spans="1:116" s="3" customFormat="1" x14ac:dyDescent="0.35">
      <c r="A144" s="3" t="s">
        <v>739</v>
      </c>
      <c r="B144" s="3" t="s">
        <v>601</v>
      </c>
      <c r="C144" s="3" t="s">
        <v>740</v>
      </c>
      <c r="D144" s="3" t="s">
        <v>741</v>
      </c>
      <c r="E144" s="3">
        <v>2182463407</v>
      </c>
      <c r="F144" s="3" t="s">
        <v>742</v>
      </c>
      <c r="G144" s="4">
        <v>44145.428888888891</v>
      </c>
      <c r="H144" s="3" t="s">
        <v>61</v>
      </c>
      <c r="J144" s="3" t="s">
        <v>83</v>
      </c>
      <c r="M144" s="3" t="s">
        <v>743</v>
      </c>
      <c r="P144" s="3" t="s">
        <v>85</v>
      </c>
      <c r="R144" s="3" t="s">
        <v>3298</v>
      </c>
      <c r="AC144" s="3" t="s">
        <v>744</v>
      </c>
      <c r="AD144" s="3" t="s">
        <v>744</v>
      </c>
      <c r="AQ144" s="3" t="s">
        <v>745</v>
      </c>
      <c r="AS144" s="3" t="s">
        <v>124</v>
      </c>
      <c r="AV144" s="3" t="s">
        <v>746</v>
      </c>
      <c r="BI144" s="3" t="s">
        <v>747</v>
      </c>
      <c r="BK144" s="3" t="s">
        <v>748</v>
      </c>
      <c r="BX144" s="3" t="s">
        <v>713</v>
      </c>
      <c r="CF144" s="3" t="s">
        <v>749</v>
      </c>
      <c r="CG144" s="3" t="s">
        <v>750</v>
      </c>
      <c r="CI144" s="3" t="s">
        <v>751</v>
      </c>
      <c r="CK144" s="3" t="s">
        <v>61</v>
      </c>
      <c r="CN144" s="3" t="s">
        <v>72</v>
      </c>
      <c r="CP144" s="3" t="s">
        <v>752</v>
      </c>
      <c r="CR144" s="3" t="s">
        <v>73</v>
      </c>
      <c r="CS144" s="3" t="s">
        <v>753</v>
      </c>
      <c r="CU144" s="3" t="s">
        <v>76</v>
      </c>
      <c r="CV144" s="3" t="s">
        <v>75</v>
      </c>
      <c r="CW144" s="3" t="s">
        <v>75</v>
      </c>
      <c r="CX144" s="3" t="s">
        <v>76</v>
      </c>
      <c r="CY144" s="3" t="s">
        <v>75</v>
      </c>
      <c r="CZ144" s="3" t="s">
        <v>75</v>
      </c>
      <c r="DA144" s="3" t="s">
        <v>75</v>
      </c>
      <c r="DB144" s="3" t="s">
        <v>76</v>
      </c>
      <c r="DF144" s="3" t="s">
        <v>754</v>
      </c>
      <c r="DG144" s="3" t="s">
        <v>755</v>
      </c>
      <c r="DH144" s="3" t="s">
        <v>756</v>
      </c>
    </row>
    <row r="145" spans="1:116" s="3" customFormat="1" x14ac:dyDescent="0.35">
      <c r="A145" s="3" t="s">
        <v>3162</v>
      </c>
      <c r="B145" s="3" t="s">
        <v>965</v>
      </c>
      <c r="C145" s="3" t="s">
        <v>3163</v>
      </c>
      <c r="D145" s="3" t="s">
        <v>352</v>
      </c>
      <c r="E145" s="3" t="s">
        <v>3164</v>
      </c>
      <c r="F145" s="3" t="s">
        <v>3165</v>
      </c>
      <c r="G145" s="4">
        <v>44137.476585648146</v>
      </c>
      <c r="H145" s="3" t="s">
        <v>48</v>
      </c>
      <c r="J145" s="3" t="s">
        <v>83</v>
      </c>
      <c r="M145" s="3" t="s">
        <v>788</v>
      </c>
      <c r="P145" s="3" t="s">
        <v>85</v>
      </c>
      <c r="R145" s="3" t="s">
        <v>3298</v>
      </c>
      <c r="AC145" s="3" t="s">
        <v>3166</v>
      </c>
      <c r="AD145" s="3" t="s">
        <v>3166</v>
      </c>
      <c r="AS145" s="3" t="s">
        <v>87</v>
      </c>
      <c r="AV145" s="3" t="s">
        <v>463</v>
      </c>
      <c r="BK145" s="3" t="s">
        <v>748</v>
      </c>
      <c r="BX145" s="3" t="s">
        <v>55</v>
      </c>
      <c r="CF145" s="3" t="s">
        <v>586</v>
      </c>
      <c r="CG145" s="3" t="s">
        <v>3167</v>
      </c>
      <c r="CH145" s="3" t="s">
        <v>586</v>
      </c>
      <c r="CI145" s="3" t="s">
        <v>3168</v>
      </c>
      <c r="CK145" s="3" t="s">
        <v>48</v>
      </c>
      <c r="CL145" s="3" t="s">
        <v>3169</v>
      </c>
      <c r="CN145" s="3" t="s">
        <v>72</v>
      </c>
      <c r="CO145" s="3" t="s">
        <v>72</v>
      </c>
      <c r="CP145" s="3" t="s">
        <v>3170</v>
      </c>
      <c r="CR145" s="3" t="s">
        <v>146</v>
      </c>
      <c r="CS145" s="3" t="s">
        <v>3171</v>
      </c>
      <c r="CU145" s="3" t="s">
        <v>100</v>
      </c>
      <c r="CV145" s="3" t="s">
        <v>75</v>
      </c>
      <c r="CW145" s="3" t="s">
        <v>100</v>
      </c>
      <c r="CX145" s="3" t="s">
        <v>100</v>
      </c>
      <c r="CY145" s="3" t="s">
        <v>100</v>
      </c>
      <c r="CZ145" s="3" t="s">
        <v>100</v>
      </c>
      <c r="DA145" s="3" t="s">
        <v>100</v>
      </c>
      <c r="DB145" s="3" t="s">
        <v>76</v>
      </c>
      <c r="DF145" s="3" t="s">
        <v>3172</v>
      </c>
      <c r="DG145" s="3" t="s">
        <v>3173</v>
      </c>
      <c r="DJ145" s="3" t="s">
        <v>219</v>
      </c>
      <c r="DK145" s="3" t="s">
        <v>165</v>
      </c>
    </row>
    <row r="146" spans="1:116" s="3" customFormat="1" x14ac:dyDescent="0.35">
      <c r="A146" s="3" t="s">
        <v>1538</v>
      </c>
      <c r="B146" s="3" t="s">
        <v>1204</v>
      </c>
      <c r="C146" s="3" t="s">
        <v>1539</v>
      </c>
      <c r="D146" s="3" t="s">
        <v>120</v>
      </c>
      <c r="E146" s="3">
        <v>2189990088</v>
      </c>
      <c r="F146" s="3" t="s">
        <v>1540</v>
      </c>
      <c r="G146" s="4">
        <v>44144.496793981481</v>
      </c>
      <c r="H146" s="3" t="s">
        <v>61</v>
      </c>
      <c r="J146" s="3" t="s">
        <v>83</v>
      </c>
      <c r="M146" s="3" t="s">
        <v>743</v>
      </c>
      <c r="P146" s="3" t="s">
        <v>50</v>
      </c>
      <c r="Q146" s="3" t="s">
        <v>3298</v>
      </c>
      <c r="AC146" s="3" t="s">
        <v>37</v>
      </c>
      <c r="AD146" s="3" t="s">
        <v>37</v>
      </c>
      <c r="AS146" s="3" t="s">
        <v>124</v>
      </c>
      <c r="AV146" s="3" t="s">
        <v>1541</v>
      </c>
      <c r="BK146" s="3" t="s">
        <v>288</v>
      </c>
      <c r="CR146" s="3" t="s">
        <v>73</v>
      </c>
      <c r="DF146" s="3" t="s">
        <v>1542</v>
      </c>
      <c r="DG146" s="3" t="s">
        <v>1543</v>
      </c>
      <c r="DH146" s="3" t="s">
        <v>1544</v>
      </c>
      <c r="DJ146" s="3" t="s">
        <v>219</v>
      </c>
      <c r="DK146" s="3" t="s">
        <v>384</v>
      </c>
      <c r="DL146" s="3" t="s">
        <v>48</v>
      </c>
    </row>
    <row r="147" spans="1:116" s="3" customFormat="1" x14ac:dyDescent="0.35">
      <c r="A147" s="3" t="s">
        <v>1558</v>
      </c>
      <c r="B147" s="3" t="s">
        <v>1559</v>
      </c>
      <c r="C147" s="3" t="s">
        <v>500</v>
      </c>
      <c r="D147" s="3" t="s">
        <v>1560</v>
      </c>
      <c r="F147" s="3" t="s">
        <v>1561</v>
      </c>
      <c r="G147" s="4">
        <v>44144.496168981481</v>
      </c>
      <c r="H147" s="3" t="s">
        <v>61</v>
      </c>
      <c r="J147" s="3" t="s">
        <v>83</v>
      </c>
      <c r="M147" s="3" t="s">
        <v>743</v>
      </c>
      <c r="P147" s="3" t="s">
        <v>50</v>
      </c>
      <c r="Q147" s="3" t="s">
        <v>3298</v>
      </c>
      <c r="AC147" s="3" t="s">
        <v>37</v>
      </c>
      <c r="AD147" s="3" t="s">
        <v>37</v>
      </c>
      <c r="AQ147" s="3" t="s">
        <v>1562</v>
      </c>
      <c r="AS147" s="3" t="s">
        <v>124</v>
      </c>
      <c r="AV147" s="3" t="s">
        <v>1563</v>
      </c>
      <c r="BK147" s="3" t="s">
        <v>288</v>
      </c>
      <c r="CR147" s="3" t="s">
        <v>73</v>
      </c>
      <c r="CS147" s="3" t="s">
        <v>1564</v>
      </c>
      <c r="DL147" s="3" t="s">
        <v>61</v>
      </c>
    </row>
    <row r="148" spans="1:116" s="3" customFormat="1" x14ac:dyDescent="0.35">
      <c r="A148" s="3" t="s">
        <v>3204</v>
      </c>
      <c r="B148" s="3" t="s">
        <v>2243</v>
      </c>
      <c r="C148" s="3" t="s">
        <v>3205</v>
      </c>
      <c r="D148" s="3" t="s">
        <v>3206</v>
      </c>
      <c r="E148" s="3">
        <v>3204240198</v>
      </c>
      <c r="F148" s="3" t="s">
        <v>3207</v>
      </c>
      <c r="G148" s="4">
        <v>44137.472280092596</v>
      </c>
      <c r="H148" s="3" t="s">
        <v>61</v>
      </c>
      <c r="J148" s="3" t="s">
        <v>83</v>
      </c>
      <c r="M148" s="3" t="s">
        <v>1183</v>
      </c>
      <c r="P148" s="3" t="s">
        <v>85</v>
      </c>
      <c r="R148" s="3" t="s">
        <v>3298</v>
      </c>
      <c r="AS148" s="3" t="s">
        <v>64</v>
      </c>
      <c r="AV148" s="3" t="s">
        <v>3208</v>
      </c>
      <c r="BK148" s="3" t="s">
        <v>748</v>
      </c>
      <c r="BX148" s="3" t="s">
        <v>68</v>
      </c>
      <c r="CF148" s="3">
        <v>5</v>
      </c>
      <c r="CG148" s="3" t="s">
        <v>3209</v>
      </c>
      <c r="CI148" s="3" t="s">
        <v>3210</v>
      </c>
      <c r="CK148" s="3" t="s">
        <v>61</v>
      </c>
      <c r="CN148" s="3" t="s">
        <v>72</v>
      </c>
      <c r="CR148" s="3" t="s">
        <v>195</v>
      </c>
      <c r="CU148" s="3" t="s">
        <v>76</v>
      </c>
      <c r="CV148" s="3" t="s">
        <v>75</v>
      </c>
      <c r="CW148" s="3" t="s">
        <v>75</v>
      </c>
      <c r="CX148" s="3" t="s">
        <v>101</v>
      </c>
      <c r="CY148" s="3" t="s">
        <v>75</v>
      </c>
      <c r="CZ148" s="3" t="s">
        <v>75</v>
      </c>
      <c r="DA148" s="3" t="s">
        <v>75</v>
      </c>
      <c r="DB148" s="3" t="s">
        <v>76</v>
      </c>
    </row>
    <row r="149" spans="1:116" s="3" customFormat="1" x14ac:dyDescent="0.35">
      <c r="A149" s="3" t="s">
        <v>181</v>
      </c>
      <c r="B149" s="3" t="s">
        <v>182</v>
      </c>
      <c r="C149" s="3" t="s">
        <v>183</v>
      </c>
      <c r="D149" s="3" t="s">
        <v>184</v>
      </c>
      <c r="F149" s="3" t="s">
        <v>185</v>
      </c>
      <c r="G149" s="4">
        <v>44153.576354166667</v>
      </c>
      <c r="H149" s="3" t="s">
        <v>61</v>
      </c>
      <c r="J149" s="3" t="s">
        <v>83</v>
      </c>
      <c r="M149" s="3" t="s">
        <v>186</v>
      </c>
      <c r="P149" s="3" t="s">
        <v>85</v>
      </c>
      <c r="R149" s="3" t="s">
        <v>3298</v>
      </c>
      <c r="AC149" s="3" t="s">
        <v>187</v>
      </c>
      <c r="AD149" s="3" t="s">
        <v>187</v>
      </c>
      <c r="AS149" s="3" t="s">
        <v>124</v>
      </c>
      <c r="AV149" s="3" t="s">
        <v>188</v>
      </c>
      <c r="BK149" s="3" t="s">
        <v>189</v>
      </c>
      <c r="BX149" s="3" t="s">
        <v>68</v>
      </c>
      <c r="CF149" s="3" t="s">
        <v>190</v>
      </c>
      <c r="CG149" s="3" t="s">
        <v>191</v>
      </c>
      <c r="CI149" s="3" t="s">
        <v>192</v>
      </c>
      <c r="CK149" s="3" t="s">
        <v>61</v>
      </c>
      <c r="CN149" s="3" t="s">
        <v>193</v>
      </c>
      <c r="CP149" s="3" t="s">
        <v>194</v>
      </c>
      <c r="CR149" s="3" t="s">
        <v>195</v>
      </c>
      <c r="CU149" s="3" t="s">
        <v>100</v>
      </c>
      <c r="CV149" s="3" t="s">
        <v>75</v>
      </c>
      <c r="CW149" s="3" t="s">
        <v>100</v>
      </c>
      <c r="CX149" s="3" t="s">
        <v>75</v>
      </c>
      <c r="CY149" s="3" t="s">
        <v>76</v>
      </c>
      <c r="CZ149" s="3" t="s">
        <v>75</v>
      </c>
      <c r="DA149" s="3" t="s">
        <v>100</v>
      </c>
      <c r="DB149" s="3" t="s">
        <v>75</v>
      </c>
      <c r="DF149" s="3" t="s">
        <v>196</v>
      </c>
      <c r="DG149" s="3" t="s">
        <v>197</v>
      </c>
      <c r="DL149" s="3" t="s">
        <v>61</v>
      </c>
    </row>
    <row r="150" spans="1:116" s="3" customFormat="1" x14ac:dyDescent="0.35">
      <c r="A150" s="3" t="s">
        <v>363</v>
      </c>
      <c r="B150" s="3" t="s">
        <v>364</v>
      </c>
      <c r="C150" s="3" t="s">
        <v>365</v>
      </c>
      <c r="D150" s="3" t="s">
        <v>366</v>
      </c>
      <c r="F150" s="3" t="s">
        <v>367</v>
      </c>
      <c r="G150" s="4">
        <v>44148.670972222222</v>
      </c>
      <c r="H150" s="3" t="s">
        <v>61</v>
      </c>
      <c r="J150" s="3" t="s">
        <v>83</v>
      </c>
      <c r="P150" s="3" t="s">
        <v>85</v>
      </c>
      <c r="R150" s="3" t="s">
        <v>3298</v>
      </c>
      <c r="AC150" s="3" t="s">
        <v>187</v>
      </c>
      <c r="AD150" s="3" t="s">
        <v>187</v>
      </c>
      <c r="AS150" s="3" t="s">
        <v>124</v>
      </c>
      <c r="AV150" s="3" t="s">
        <v>368</v>
      </c>
      <c r="BI150" s="3" t="s">
        <v>369</v>
      </c>
      <c r="BK150" s="3" t="s">
        <v>37</v>
      </c>
      <c r="BV150" s="3" t="s">
        <v>370</v>
      </c>
      <c r="CR150" s="3" t="s">
        <v>195</v>
      </c>
      <c r="DJ150" s="3" t="s">
        <v>371</v>
      </c>
      <c r="DK150" s="3" t="s">
        <v>165</v>
      </c>
      <c r="DL150" s="3" t="s">
        <v>48</v>
      </c>
    </row>
    <row r="151" spans="1:116" s="3" customFormat="1" x14ac:dyDescent="0.35">
      <c r="A151" s="3" t="s">
        <v>1405</v>
      </c>
      <c r="B151" s="3" t="s">
        <v>1406</v>
      </c>
      <c r="C151" s="3" t="s">
        <v>1407</v>
      </c>
      <c r="D151" s="3" t="s">
        <v>1408</v>
      </c>
      <c r="E151" s="3">
        <v>2189990802</v>
      </c>
      <c r="F151" s="3" t="s">
        <v>1409</v>
      </c>
      <c r="G151" s="4">
        <v>44144.50675925926</v>
      </c>
      <c r="H151" s="3" t="s">
        <v>61</v>
      </c>
      <c r="J151" s="3" t="s">
        <v>83</v>
      </c>
      <c r="M151" s="3" t="s">
        <v>1410</v>
      </c>
      <c r="P151" s="3" t="s">
        <v>50</v>
      </c>
      <c r="Q151" s="3" t="s">
        <v>3298</v>
      </c>
      <c r="AC151" s="3" t="s">
        <v>1411</v>
      </c>
      <c r="AD151" s="3" t="s">
        <v>1411</v>
      </c>
      <c r="AS151" s="3" t="s">
        <v>124</v>
      </c>
      <c r="AV151" s="3" t="s">
        <v>1412</v>
      </c>
      <c r="BI151" s="3" t="s">
        <v>1413</v>
      </c>
      <c r="BK151" s="3" t="s">
        <v>477</v>
      </c>
      <c r="BX151" s="3" t="s">
        <v>68</v>
      </c>
      <c r="CF151" s="3">
        <v>500</v>
      </c>
      <c r="CG151" s="3">
        <v>500</v>
      </c>
      <c r="CI151" s="3" t="s">
        <v>1414</v>
      </c>
      <c r="CK151" s="3" t="s">
        <v>61</v>
      </c>
      <c r="CN151" s="3" t="s">
        <v>176</v>
      </c>
      <c r="CP151" s="3" t="s">
        <v>1415</v>
      </c>
      <c r="CR151" s="3" t="s">
        <v>73</v>
      </c>
      <c r="CU151" s="3" t="s">
        <v>75</v>
      </c>
      <c r="CV151" s="3" t="s">
        <v>100</v>
      </c>
      <c r="CW151" s="3" t="s">
        <v>75</v>
      </c>
      <c r="CX151" s="3" t="s">
        <v>101</v>
      </c>
      <c r="CY151" s="3" t="s">
        <v>75</v>
      </c>
      <c r="DB151" s="3" t="s">
        <v>75</v>
      </c>
      <c r="DF151" s="3" t="s">
        <v>1416</v>
      </c>
      <c r="DG151" s="3" t="s">
        <v>1417</v>
      </c>
      <c r="DH151" s="3" t="s">
        <v>1418</v>
      </c>
      <c r="DJ151" s="3" t="s">
        <v>840</v>
      </c>
      <c r="DK151" s="3" t="s">
        <v>134</v>
      </c>
      <c r="DL151" s="3" t="s">
        <v>48</v>
      </c>
    </row>
    <row r="152" spans="1:116" s="3" customFormat="1" x14ac:dyDescent="0.35">
      <c r="A152" s="3" t="s">
        <v>1732</v>
      </c>
      <c r="B152" s="3" t="s">
        <v>915</v>
      </c>
      <c r="C152" s="3" t="s">
        <v>1733</v>
      </c>
      <c r="D152" s="3" t="s">
        <v>1734</v>
      </c>
      <c r="E152" s="3">
        <v>9192931133</v>
      </c>
      <c r="F152" s="3" t="s">
        <v>1735</v>
      </c>
      <c r="G152" s="4">
        <v>44140.414027777777</v>
      </c>
      <c r="H152" s="3" t="s">
        <v>48</v>
      </c>
      <c r="J152" s="3" t="s">
        <v>108</v>
      </c>
      <c r="P152" s="3" t="s">
        <v>50</v>
      </c>
      <c r="Q152" s="3" t="s">
        <v>3298</v>
      </c>
      <c r="AC152" s="3" t="s">
        <v>462</v>
      </c>
      <c r="AD152" s="3" t="s">
        <v>462</v>
      </c>
      <c r="AS152" s="3" t="s">
        <v>52</v>
      </c>
      <c r="AV152" s="3" t="s">
        <v>463</v>
      </c>
      <c r="BK152" s="3" t="s">
        <v>585</v>
      </c>
      <c r="BX152" s="3" t="s">
        <v>245</v>
      </c>
      <c r="CG152" s="5">
        <v>2700</v>
      </c>
      <c r="CH152" s="3">
        <v>150</v>
      </c>
      <c r="CI152" s="3" t="s">
        <v>1736</v>
      </c>
      <c r="CK152" s="3" t="s">
        <v>61</v>
      </c>
      <c r="CN152" s="3" t="s">
        <v>72</v>
      </c>
      <c r="CR152" s="3" t="s">
        <v>146</v>
      </c>
      <c r="CS152" s="3" t="s">
        <v>1737</v>
      </c>
      <c r="CU152" s="3" t="s">
        <v>100</v>
      </c>
      <c r="CV152" s="3" t="s">
        <v>100</v>
      </c>
      <c r="CW152" s="3" t="s">
        <v>100</v>
      </c>
      <c r="CX152" s="3" t="s">
        <v>100</v>
      </c>
      <c r="CY152" s="3" t="s">
        <v>75</v>
      </c>
      <c r="CZ152" s="3" t="s">
        <v>75</v>
      </c>
      <c r="DA152" s="3" t="s">
        <v>75</v>
      </c>
      <c r="DB152" s="3" t="s">
        <v>75</v>
      </c>
      <c r="DK152" s="3" t="s">
        <v>102</v>
      </c>
    </row>
    <row r="153" spans="1:116" s="3" customFormat="1" x14ac:dyDescent="0.35">
      <c r="A153" s="3" t="s">
        <v>1222</v>
      </c>
      <c r="B153" s="3" t="s">
        <v>1223</v>
      </c>
      <c r="C153" s="3" t="s">
        <v>1224</v>
      </c>
      <c r="E153" s="3">
        <v>6415903341</v>
      </c>
      <c r="F153" s="3" t="s">
        <v>1225</v>
      </c>
      <c r="G153" s="4">
        <v>44144.534502314818</v>
      </c>
      <c r="H153" s="3" t="s">
        <v>61</v>
      </c>
      <c r="J153" s="3" t="s">
        <v>83</v>
      </c>
      <c r="M153" s="3" t="s">
        <v>1226</v>
      </c>
      <c r="P153" s="3" t="s">
        <v>85</v>
      </c>
      <c r="R153" s="3" t="s">
        <v>3298</v>
      </c>
      <c r="AC153" s="3" t="s">
        <v>187</v>
      </c>
      <c r="AD153" s="3" t="s">
        <v>187</v>
      </c>
      <c r="AS153" s="3" t="s">
        <v>124</v>
      </c>
      <c r="AV153" s="3" t="s">
        <v>1227</v>
      </c>
      <c r="BK153" s="3" t="s">
        <v>1228</v>
      </c>
      <c r="BX153" s="3" t="s">
        <v>68</v>
      </c>
      <c r="CF153" s="3">
        <v>3</v>
      </c>
      <c r="CG153" s="3">
        <v>57</v>
      </c>
      <c r="CK153" s="3" t="s">
        <v>61</v>
      </c>
      <c r="CN153" s="3" t="s">
        <v>72</v>
      </c>
      <c r="CR153" s="3" t="s">
        <v>146</v>
      </c>
      <c r="CU153" s="3" t="s">
        <v>100</v>
      </c>
      <c r="CV153" s="3" t="s">
        <v>75</v>
      </c>
      <c r="CW153" s="3" t="s">
        <v>75</v>
      </c>
      <c r="CX153" s="3" t="s">
        <v>101</v>
      </c>
      <c r="CY153" s="3" t="s">
        <v>76</v>
      </c>
      <c r="CZ153" s="3" t="s">
        <v>100</v>
      </c>
      <c r="DA153" s="3" t="s">
        <v>75</v>
      </c>
      <c r="DB153" s="3" t="s">
        <v>101</v>
      </c>
      <c r="DK153" s="3" t="s">
        <v>384</v>
      </c>
      <c r="DL153" s="3" t="s">
        <v>61</v>
      </c>
    </row>
    <row r="154" spans="1:116" s="3" customFormat="1" x14ac:dyDescent="0.35">
      <c r="A154" s="3" t="s">
        <v>2009</v>
      </c>
      <c r="B154" s="3" t="s">
        <v>2010</v>
      </c>
      <c r="C154" s="3" t="s">
        <v>2011</v>
      </c>
      <c r="D154" s="3" t="s">
        <v>306</v>
      </c>
      <c r="E154" s="3">
        <v>5078954047</v>
      </c>
      <c r="F154" s="3" t="s">
        <v>2012</v>
      </c>
      <c r="G154" s="4">
        <v>44138.743298611109</v>
      </c>
      <c r="H154" s="3" t="s">
        <v>61</v>
      </c>
      <c r="J154" s="3" t="s">
        <v>83</v>
      </c>
      <c r="M154" s="3" t="s">
        <v>2013</v>
      </c>
      <c r="P154" s="3" t="s">
        <v>109</v>
      </c>
      <c r="T154" s="3" t="s">
        <v>3298</v>
      </c>
      <c r="AC154" s="3" t="s">
        <v>2014</v>
      </c>
      <c r="AD154" s="3" t="s">
        <v>2014</v>
      </c>
      <c r="AS154" s="3" t="s">
        <v>64</v>
      </c>
      <c r="AV154" s="3" t="s">
        <v>2015</v>
      </c>
      <c r="BI154" s="3" t="s">
        <v>2016</v>
      </c>
      <c r="BK154" s="3" t="s">
        <v>157</v>
      </c>
      <c r="BX154" s="3" t="s">
        <v>18</v>
      </c>
      <c r="CF154" s="3" t="s">
        <v>2017</v>
      </c>
      <c r="CI154" s="3" t="s">
        <v>2018</v>
      </c>
      <c r="CK154" s="3" t="s">
        <v>61</v>
      </c>
      <c r="CN154" s="3" t="s">
        <v>72</v>
      </c>
      <c r="CP154" s="3" t="s">
        <v>2019</v>
      </c>
      <c r="CR154" s="3" t="s">
        <v>146</v>
      </c>
      <c r="CU154" s="3" t="s">
        <v>100</v>
      </c>
      <c r="CV154" s="3" t="s">
        <v>100</v>
      </c>
      <c r="CW154" s="3" t="s">
        <v>100</v>
      </c>
      <c r="CX154" s="3" t="s">
        <v>76</v>
      </c>
      <c r="CY154" s="3" t="s">
        <v>76</v>
      </c>
      <c r="CZ154" s="3" t="s">
        <v>76</v>
      </c>
      <c r="DA154" s="3" t="s">
        <v>76</v>
      </c>
      <c r="DB154" s="3" t="s">
        <v>76</v>
      </c>
      <c r="DC154" s="3" t="s">
        <v>100</v>
      </c>
      <c r="DD154" s="3" t="s">
        <v>2020</v>
      </c>
      <c r="DF154" s="3" t="s">
        <v>2021</v>
      </c>
      <c r="DG154" s="3" t="s">
        <v>2022</v>
      </c>
      <c r="DJ154" s="3" t="s">
        <v>1431</v>
      </c>
      <c r="DK154" s="3" t="s">
        <v>384</v>
      </c>
      <c r="DL154" s="3" t="s">
        <v>48</v>
      </c>
    </row>
    <row r="155" spans="1:116" s="3" customFormat="1" x14ac:dyDescent="0.35">
      <c r="A155" s="3" t="s">
        <v>2023</v>
      </c>
      <c r="B155" s="3" t="s">
        <v>2024</v>
      </c>
      <c r="C155" s="3" t="s">
        <v>2025</v>
      </c>
      <c r="D155" s="3" t="s">
        <v>120</v>
      </c>
      <c r="E155" s="3" t="s">
        <v>2026</v>
      </c>
      <c r="F155" s="3" t="s">
        <v>2027</v>
      </c>
      <c r="G155" s="4">
        <v>44138.691469907404</v>
      </c>
      <c r="H155" s="3" t="s">
        <v>61</v>
      </c>
      <c r="J155" s="3" t="s">
        <v>83</v>
      </c>
      <c r="M155" s="3" t="s">
        <v>2028</v>
      </c>
      <c r="P155" s="3" t="s">
        <v>109</v>
      </c>
      <c r="T155" s="3" t="s">
        <v>3298</v>
      </c>
      <c r="AC155" s="3" t="s">
        <v>833</v>
      </c>
      <c r="AD155" s="3" t="s">
        <v>833</v>
      </c>
      <c r="AS155" s="3" t="s">
        <v>124</v>
      </c>
      <c r="AV155" s="3" t="s">
        <v>155</v>
      </c>
      <c r="BK155" s="3" t="s">
        <v>54</v>
      </c>
      <c r="BX155" s="3" t="s">
        <v>55</v>
      </c>
      <c r="CF155" s="3" t="s">
        <v>2029</v>
      </c>
      <c r="CG155" s="3" t="s">
        <v>2029</v>
      </c>
      <c r="CH155" s="3">
        <v>75</v>
      </c>
      <c r="CI155" s="3" t="s">
        <v>2030</v>
      </c>
      <c r="CK155" s="3" t="s">
        <v>61</v>
      </c>
      <c r="CN155" s="3" t="s">
        <v>193</v>
      </c>
      <c r="CP155" s="3" t="s">
        <v>2031</v>
      </c>
      <c r="CR155" s="3" t="s">
        <v>73</v>
      </c>
      <c r="CS155" s="3" t="s">
        <v>2032</v>
      </c>
      <c r="CU155" s="3" t="s">
        <v>100</v>
      </c>
      <c r="CV155" s="3" t="s">
        <v>100</v>
      </c>
      <c r="CW155" s="3" t="s">
        <v>100</v>
      </c>
      <c r="CX155" s="3" t="s">
        <v>100</v>
      </c>
      <c r="CY155" s="3" t="s">
        <v>100</v>
      </c>
      <c r="CZ155" s="3" t="s">
        <v>75</v>
      </c>
      <c r="DA155" s="3" t="s">
        <v>100</v>
      </c>
      <c r="DB155" s="3" t="s">
        <v>100</v>
      </c>
      <c r="DF155" s="3" t="s">
        <v>2033</v>
      </c>
      <c r="DG155" s="3" t="s">
        <v>2034</v>
      </c>
      <c r="DJ155" s="3" t="s">
        <v>164</v>
      </c>
      <c r="DK155" s="3" t="s">
        <v>165</v>
      </c>
      <c r="DL155" s="3" t="s">
        <v>48</v>
      </c>
    </row>
    <row r="156" spans="1:116" s="3" customFormat="1" x14ac:dyDescent="0.35">
      <c r="A156" s="3" t="s">
        <v>204</v>
      </c>
      <c r="B156" s="3" t="s">
        <v>205</v>
      </c>
      <c r="C156" s="3" t="s">
        <v>206</v>
      </c>
      <c r="D156" s="3" t="s">
        <v>207</v>
      </c>
      <c r="E156" s="3">
        <v>2188445760</v>
      </c>
      <c r="F156" s="3" t="s">
        <v>208</v>
      </c>
      <c r="G156" s="4">
        <v>44153.378449074073</v>
      </c>
      <c r="H156" s="3" t="s">
        <v>48</v>
      </c>
      <c r="J156" s="3" t="s">
        <v>83</v>
      </c>
      <c r="M156" s="3" t="s">
        <v>209</v>
      </c>
      <c r="P156" s="3" t="s">
        <v>210</v>
      </c>
      <c r="Q156" s="3" t="s">
        <v>3298</v>
      </c>
      <c r="R156" s="3" t="s">
        <v>3298</v>
      </c>
      <c r="T156" s="3" t="s">
        <v>3298</v>
      </c>
      <c r="U156" s="3" t="s">
        <v>3298</v>
      </c>
      <c r="V156" s="3" t="s">
        <v>3298</v>
      </c>
      <c r="X156" s="3" t="s">
        <v>3298</v>
      </c>
      <c r="Z156" s="3" t="s">
        <v>3298</v>
      </c>
      <c r="AC156" s="3" t="s">
        <v>211</v>
      </c>
      <c r="AD156" s="3" t="s">
        <v>211</v>
      </c>
      <c r="AS156" s="3" t="s">
        <v>124</v>
      </c>
      <c r="AV156" s="3" t="s">
        <v>155</v>
      </c>
      <c r="BI156" s="3" t="s">
        <v>212</v>
      </c>
      <c r="BK156" s="3" t="s">
        <v>213</v>
      </c>
      <c r="BV156" s="3" t="s">
        <v>214</v>
      </c>
      <c r="BX156" s="3" t="s">
        <v>215</v>
      </c>
      <c r="CF156" s="3">
        <v>20</v>
      </c>
      <c r="CG156" s="3">
        <v>7</v>
      </c>
      <c r="CH156" s="3">
        <v>50</v>
      </c>
      <c r="CI156" s="3" t="s">
        <v>216</v>
      </c>
      <c r="CK156" s="3" t="s">
        <v>48</v>
      </c>
      <c r="CL156" s="3" t="s">
        <v>217</v>
      </c>
      <c r="CN156" s="3" t="s">
        <v>176</v>
      </c>
      <c r="CO156" s="3" t="s">
        <v>193</v>
      </c>
      <c r="CP156" s="3" t="s">
        <v>218</v>
      </c>
      <c r="CR156" s="3" t="s">
        <v>146</v>
      </c>
      <c r="CU156" s="3" t="s">
        <v>75</v>
      </c>
      <c r="CV156" s="3" t="s">
        <v>75</v>
      </c>
      <c r="CW156" s="3" t="s">
        <v>100</v>
      </c>
      <c r="CX156" s="3" t="s">
        <v>75</v>
      </c>
      <c r="CY156" s="3" t="s">
        <v>75</v>
      </c>
      <c r="CZ156" s="3" t="s">
        <v>100</v>
      </c>
      <c r="DA156" s="3" t="s">
        <v>100</v>
      </c>
      <c r="DB156" s="3" t="s">
        <v>75</v>
      </c>
      <c r="DJ156" s="3" t="s">
        <v>219</v>
      </c>
      <c r="DK156" s="3" t="s">
        <v>102</v>
      </c>
    </row>
    <row r="157" spans="1:116" s="3" customFormat="1" x14ac:dyDescent="0.35">
      <c r="A157" s="3" t="s">
        <v>783</v>
      </c>
      <c r="B157" s="3" t="s">
        <v>784</v>
      </c>
      <c r="C157" s="3" t="s">
        <v>785</v>
      </c>
      <c r="D157" s="3" t="s">
        <v>786</v>
      </c>
      <c r="E157" s="3">
        <v>9522322071</v>
      </c>
      <c r="F157" s="3" t="s">
        <v>787</v>
      </c>
      <c r="G157" s="4">
        <v>44145.369976851849</v>
      </c>
      <c r="H157" s="3" t="s">
        <v>61</v>
      </c>
      <c r="J157" s="3" t="s">
        <v>83</v>
      </c>
      <c r="M157" s="3" t="s">
        <v>788</v>
      </c>
      <c r="P157" s="3" t="s">
        <v>85</v>
      </c>
      <c r="R157" s="3" t="s">
        <v>3298</v>
      </c>
      <c r="AC157" s="3" t="s">
        <v>789</v>
      </c>
      <c r="AD157" s="3" t="s">
        <v>789</v>
      </c>
      <c r="AS157" s="3" t="s">
        <v>87</v>
      </c>
      <c r="AV157" s="3" t="s">
        <v>318</v>
      </c>
      <c r="BI157" s="3" t="s">
        <v>790</v>
      </c>
      <c r="BK157" s="3" t="s">
        <v>791</v>
      </c>
      <c r="BX157" s="3" t="s">
        <v>55</v>
      </c>
      <c r="CF157" s="3">
        <v>500</v>
      </c>
      <c r="CG157" s="5">
        <v>11500</v>
      </c>
      <c r="CH157" s="3">
        <v>400</v>
      </c>
      <c r="CI157" s="3" t="s">
        <v>792</v>
      </c>
      <c r="CK157" s="3" t="s">
        <v>61</v>
      </c>
      <c r="CN157" s="3" t="s">
        <v>72</v>
      </c>
      <c r="CP157" s="3" t="s">
        <v>793</v>
      </c>
      <c r="CR157" s="3" t="s">
        <v>195</v>
      </c>
      <c r="CU157" s="3" t="s">
        <v>75</v>
      </c>
      <c r="CV157" s="3" t="s">
        <v>100</v>
      </c>
      <c r="CW157" s="3" t="s">
        <v>100</v>
      </c>
      <c r="CX157" s="3" t="s">
        <v>100</v>
      </c>
      <c r="CY157" s="3" t="s">
        <v>75</v>
      </c>
      <c r="CZ157" s="3" t="s">
        <v>100</v>
      </c>
      <c r="DA157" s="3" t="s">
        <v>100</v>
      </c>
      <c r="DB157" s="3" t="s">
        <v>75</v>
      </c>
      <c r="DF157" s="3" t="s">
        <v>794</v>
      </c>
      <c r="DG157" s="3" t="s">
        <v>795</v>
      </c>
      <c r="DJ157" s="3" t="s">
        <v>636</v>
      </c>
      <c r="DL157" s="3" t="s">
        <v>61</v>
      </c>
    </row>
    <row r="158" spans="1:116" s="3" customFormat="1" x14ac:dyDescent="0.35">
      <c r="A158" s="3" t="s">
        <v>1215</v>
      </c>
      <c r="B158" s="3" t="s">
        <v>1216</v>
      </c>
      <c r="C158" s="3" t="s">
        <v>1217</v>
      </c>
      <c r="D158" s="3" t="s">
        <v>306</v>
      </c>
      <c r="E158" s="3" t="s">
        <v>1218</v>
      </c>
      <c r="F158" s="3" t="s">
        <v>1219</v>
      </c>
      <c r="G158" s="4">
        <v>44144.53597222222</v>
      </c>
      <c r="H158" s="3" t="s">
        <v>61</v>
      </c>
      <c r="J158" s="3" t="s">
        <v>83</v>
      </c>
      <c r="M158" s="3" t="s">
        <v>1220</v>
      </c>
      <c r="P158" s="3" t="s">
        <v>109</v>
      </c>
      <c r="T158" s="3" t="s">
        <v>3298</v>
      </c>
      <c r="AS158" t="s">
        <v>3304</v>
      </c>
      <c r="BK158" s="3" t="s">
        <v>1221</v>
      </c>
      <c r="CR158" s="3" t="s">
        <v>146</v>
      </c>
    </row>
    <row r="159" spans="1:116" s="3" customFormat="1" x14ac:dyDescent="0.35">
      <c r="A159" s="3" t="s">
        <v>2882</v>
      </c>
      <c r="B159" s="3" t="s">
        <v>2883</v>
      </c>
      <c r="C159" s="3" t="s">
        <v>2884</v>
      </c>
      <c r="D159" s="3" t="s">
        <v>2885</v>
      </c>
      <c r="F159" s="3" t="s">
        <v>2886</v>
      </c>
      <c r="G159" s="4">
        <v>44137.562962962962</v>
      </c>
      <c r="H159" s="3" t="s">
        <v>48</v>
      </c>
      <c r="J159" s="3" t="s">
        <v>1713</v>
      </c>
      <c r="P159" s="3" t="s">
        <v>85</v>
      </c>
      <c r="R159" s="3" t="s">
        <v>3298</v>
      </c>
      <c r="AC159" s="3" t="s">
        <v>1706</v>
      </c>
      <c r="AD159" s="3" t="s">
        <v>1706</v>
      </c>
      <c r="AS159" s="3" t="s">
        <v>273</v>
      </c>
      <c r="AV159" s="3" t="s">
        <v>907</v>
      </c>
      <c r="BK159" s="3" t="s">
        <v>275</v>
      </c>
      <c r="BX159" s="3" t="s">
        <v>68</v>
      </c>
      <c r="CF159" s="3">
        <v>30</v>
      </c>
      <c r="CG159" s="3">
        <v>250</v>
      </c>
      <c r="CI159" s="3" t="s">
        <v>2887</v>
      </c>
      <c r="CK159" s="3" t="s">
        <v>61</v>
      </c>
      <c r="CN159" s="3" t="s">
        <v>176</v>
      </c>
      <c r="CP159" s="3" t="s">
        <v>2888</v>
      </c>
      <c r="CR159" s="3" t="s">
        <v>195</v>
      </c>
      <c r="CU159" s="3" t="s">
        <v>100</v>
      </c>
      <c r="CV159" s="3" t="s">
        <v>100</v>
      </c>
      <c r="CW159" s="3" t="s">
        <v>100</v>
      </c>
      <c r="CX159" s="3" t="s">
        <v>100</v>
      </c>
      <c r="CY159" s="3" t="s">
        <v>100</v>
      </c>
      <c r="CZ159" s="3" t="s">
        <v>100</v>
      </c>
      <c r="DA159" s="3" t="s">
        <v>100</v>
      </c>
      <c r="DB159" s="3" t="s">
        <v>100</v>
      </c>
      <c r="DF159" s="3" t="s">
        <v>2889</v>
      </c>
      <c r="DG159" s="3" t="s">
        <v>2890</v>
      </c>
      <c r="DK159" s="3" t="s">
        <v>234</v>
      </c>
    </row>
    <row r="160" spans="1:116" s="3" customFormat="1" x14ac:dyDescent="0.35">
      <c r="A160" s="3" t="s">
        <v>3101</v>
      </c>
      <c r="B160" s="3" t="s">
        <v>3102</v>
      </c>
      <c r="C160" s="3" t="s">
        <v>3103</v>
      </c>
      <c r="D160" s="3" t="s">
        <v>3104</v>
      </c>
      <c r="E160" s="3">
        <v>3202957411</v>
      </c>
      <c r="F160" s="3" t="s">
        <v>3105</v>
      </c>
      <c r="G160" s="4">
        <v>44137.490520833337</v>
      </c>
      <c r="H160" s="3" t="s">
        <v>61</v>
      </c>
      <c r="J160" s="3" t="s">
        <v>83</v>
      </c>
      <c r="M160" s="3" t="s">
        <v>3106</v>
      </c>
      <c r="P160" s="3" t="s">
        <v>85</v>
      </c>
      <c r="R160" s="3" t="s">
        <v>3298</v>
      </c>
      <c r="AC160" s="3" t="s">
        <v>187</v>
      </c>
      <c r="AD160" s="3" t="s">
        <v>187</v>
      </c>
      <c r="AS160" s="3" t="s">
        <v>124</v>
      </c>
      <c r="AV160" s="3" t="s">
        <v>2074</v>
      </c>
      <c r="BK160" s="3" t="s">
        <v>89</v>
      </c>
      <c r="BX160" s="3" t="s">
        <v>55</v>
      </c>
      <c r="CF160" s="3">
        <v>100</v>
      </c>
      <c r="CG160" s="3">
        <v>500</v>
      </c>
      <c r="CH160" s="5">
        <v>3000</v>
      </c>
      <c r="CK160" s="3" t="s">
        <v>61</v>
      </c>
      <c r="CN160" s="3" t="s">
        <v>99</v>
      </c>
      <c r="CR160" s="3" t="s">
        <v>195</v>
      </c>
      <c r="CS160" s="3" t="s">
        <v>3107</v>
      </c>
      <c r="CU160" s="3" t="s">
        <v>76</v>
      </c>
      <c r="CV160" s="3" t="s">
        <v>75</v>
      </c>
      <c r="CW160" s="3" t="s">
        <v>76</v>
      </c>
      <c r="CX160" s="3" t="s">
        <v>75</v>
      </c>
      <c r="CY160" s="3" t="s">
        <v>76</v>
      </c>
      <c r="CZ160" s="3" t="s">
        <v>75</v>
      </c>
      <c r="DA160" s="3" t="s">
        <v>75</v>
      </c>
      <c r="DB160" s="3" t="s">
        <v>76</v>
      </c>
      <c r="DL160" s="3" t="s">
        <v>48</v>
      </c>
    </row>
    <row r="161" spans="1:116" s="3" customFormat="1" x14ac:dyDescent="0.35">
      <c r="A161" s="3" t="s">
        <v>3136</v>
      </c>
      <c r="B161" s="3" t="s">
        <v>1915</v>
      </c>
      <c r="C161" s="3" t="s">
        <v>3137</v>
      </c>
      <c r="D161" s="3" t="s">
        <v>3138</v>
      </c>
      <c r="E161" s="3" t="s">
        <v>3139</v>
      </c>
      <c r="F161" s="3" t="s">
        <v>3140</v>
      </c>
      <c r="G161" s="4">
        <v>44137.479780092595</v>
      </c>
      <c r="H161" s="3" t="s">
        <v>61</v>
      </c>
      <c r="J161" s="3" t="s">
        <v>83</v>
      </c>
      <c r="M161" s="3" t="s">
        <v>3141</v>
      </c>
      <c r="P161" s="3" t="s">
        <v>226</v>
      </c>
      <c r="X161" s="3" t="s">
        <v>3298</v>
      </c>
      <c r="AC161" s="3" t="s">
        <v>3142</v>
      </c>
      <c r="AD161" s="3" t="s">
        <v>3142</v>
      </c>
      <c r="AS161" s="3" t="s">
        <v>124</v>
      </c>
      <c r="AV161" s="3" t="s">
        <v>112</v>
      </c>
      <c r="BI161" s="3" t="s">
        <v>3143</v>
      </c>
      <c r="BK161" s="3" t="s">
        <v>89</v>
      </c>
      <c r="BX161" s="3" t="s">
        <v>55</v>
      </c>
      <c r="CF161" s="3">
        <v>20</v>
      </c>
      <c r="CG161" s="3">
        <v>30</v>
      </c>
      <c r="CH161" s="3">
        <v>20</v>
      </c>
      <c r="CI161" s="3" t="s">
        <v>3144</v>
      </c>
      <c r="CK161" s="3" t="s">
        <v>61</v>
      </c>
      <c r="CN161" s="3" t="s">
        <v>72</v>
      </c>
      <c r="CP161" s="3" t="s">
        <v>3145</v>
      </c>
      <c r="CR161" s="3" t="s">
        <v>73</v>
      </c>
      <c r="CS161" s="3" t="s">
        <v>3146</v>
      </c>
      <c r="CU161" s="3" t="s">
        <v>75</v>
      </c>
      <c r="CV161" s="3" t="s">
        <v>75</v>
      </c>
      <c r="CW161" s="3" t="s">
        <v>75</v>
      </c>
      <c r="CX161" s="3" t="s">
        <v>75</v>
      </c>
      <c r="CY161" s="3" t="s">
        <v>75</v>
      </c>
      <c r="CZ161" s="3" t="s">
        <v>100</v>
      </c>
      <c r="DA161" s="3" t="s">
        <v>100</v>
      </c>
      <c r="DB161" s="3" t="s">
        <v>75</v>
      </c>
      <c r="DF161" s="3" t="s">
        <v>3147</v>
      </c>
      <c r="DG161" s="3" t="s">
        <v>3148</v>
      </c>
      <c r="DJ161" s="3" t="s">
        <v>371</v>
      </c>
      <c r="DK161" s="3" t="s">
        <v>234</v>
      </c>
      <c r="DL161" s="3" t="s">
        <v>48</v>
      </c>
    </row>
    <row r="162" spans="1:116" s="3" customFormat="1" x14ac:dyDescent="0.35">
      <c r="A162" s="3" t="s">
        <v>2516</v>
      </c>
      <c r="B162" s="3" t="s">
        <v>2517</v>
      </c>
      <c r="C162" s="3" t="s">
        <v>2518</v>
      </c>
      <c r="E162" s="3">
        <v>2183353750</v>
      </c>
      <c r="F162" s="3" t="s">
        <v>2519</v>
      </c>
      <c r="G162" s="4">
        <v>44137.658437500002</v>
      </c>
      <c r="H162" s="3" t="s">
        <v>61</v>
      </c>
      <c r="J162" s="3" t="s">
        <v>83</v>
      </c>
      <c r="M162" s="3" t="s">
        <v>2467</v>
      </c>
      <c r="P162" s="3" t="s">
        <v>226</v>
      </c>
      <c r="X162" s="3" t="s">
        <v>3298</v>
      </c>
      <c r="AC162" s="3" t="s">
        <v>2520</v>
      </c>
      <c r="AD162" s="3" t="s">
        <v>2520</v>
      </c>
      <c r="AS162" s="3" t="s">
        <v>124</v>
      </c>
      <c r="AV162" s="3" t="s">
        <v>2521</v>
      </c>
      <c r="BI162" s="3" t="s">
        <v>2522</v>
      </c>
      <c r="BK162" s="3" t="s">
        <v>2195</v>
      </c>
      <c r="BX162" s="3" t="s">
        <v>713</v>
      </c>
      <c r="CF162" s="3" t="s">
        <v>2523</v>
      </c>
      <c r="CG162" s="3" t="s">
        <v>2524</v>
      </c>
      <c r="CI162" s="3" t="s">
        <v>2525</v>
      </c>
      <c r="CK162" s="3" t="s">
        <v>61</v>
      </c>
      <c r="CN162" s="3" t="s">
        <v>72</v>
      </c>
      <c r="CR162" s="3" t="s">
        <v>146</v>
      </c>
      <c r="CU162" s="3" t="s">
        <v>75</v>
      </c>
      <c r="CV162" s="3" t="s">
        <v>75</v>
      </c>
      <c r="CW162" s="3" t="s">
        <v>75</v>
      </c>
      <c r="CY162" s="3" t="s">
        <v>75</v>
      </c>
      <c r="DA162" s="3" t="s">
        <v>75</v>
      </c>
      <c r="DB162" s="3" t="s">
        <v>75</v>
      </c>
      <c r="DJ162" s="3" t="s">
        <v>397</v>
      </c>
      <c r="DK162" s="3" t="s">
        <v>384</v>
      </c>
      <c r="DL162" s="3" t="s">
        <v>48</v>
      </c>
    </row>
    <row r="163" spans="1:116" s="3" customFormat="1" x14ac:dyDescent="0.35">
      <c r="A163" s="3" t="s">
        <v>2461</v>
      </c>
      <c r="B163" s="3" t="s">
        <v>2462</v>
      </c>
      <c r="C163" s="3" t="s">
        <v>2463</v>
      </c>
      <c r="D163" s="3" t="s">
        <v>2464</v>
      </c>
      <c r="E163" s="3" t="s">
        <v>2465</v>
      </c>
      <c r="F163" s="3" t="s">
        <v>2466</v>
      </c>
      <c r="G163" s="4">
        <v>44137.743935185186</v>
      </c>
      <c r="H163" s="3" t="s">
        <v>61</v>
      </c>
      <c r="J163" s="3" t="s">
        <v>83</v>
      </c>
      <c r="M163" s="3" t="s">
        <v>2467</v>
      </c>
      <c r="P163" s="3" t="s">
        <v>2468</v>
      </c>
      <c r="Q163" s="3" t="s">
        <v>3298</v>
      </c>
      <c r="T163" s="3" t="s">
        <v>3298</v>
      </c>
      <c r="U163" s="3" t="s">
        <v>3298</v>
      </c>
      <c r="Z163" s="3" t="s">
        <v>3298</v>
      </c>
      <c r="AC163" s="3" t="s">
        <v>51</v>
      </c>
      <c r="AD163" s="3" t="s">
        <v>51</v>
      </c>
      <c r="AS163" s="3" t="s">
        <v>124</v>
      </c>
      <c r="AV163" s="3" t="s">
        <v>489</v>
      </c>
      <c r="BK163" s="3" t="s">
        <v>706</v>
      </c>
      <c r="BX163" s="3" t="s">
        <v>19</v>
      </c>
      <c r="CG163" s="3">
        <v>70</v>
      </c>
      <c r="CI163" s="3" t="s">
        <v>2469</v>
      </c>
      <c r="CK163" s="3" t="s">
        <v>61</v>
      </c>
      <c r="CN163" s="3" t="s">
        <v>176</v>
      </c>
      <c r="CR163" s="3" t="s">
        <v>146</v>
      </c>
      <c r="CS163" s="3" t="s">
        <v>2470</v>
      </c>
      <c r="CU163" s="3" t="s">
        <v>100</v>
      </c>
      <c r="CV163" s="3" t="s">
        <v>100</v>
      </c>
      <c r="CW163" s="3" t="s">
        <v>100</v>
      </c>
      <c r="CX163" s="3" t="s">
        <v>100</v>
      </c>
      <c r="CY163" s="3" t="s">
        <v>100</v>
      </c>
      <c r="CZ163" s="3" t="s">
        <v>100</v>
      </c>
      <c r="DA163" s="3" t="s">
        <v>100</v>
      </c>
      <c r="DB163" s="3" t="s">
        <v>100</v>
      </c>
      <c r="DF163" s="3" t="s">
        <v>2471</v>
      </c>
      <c r="DG163" s="3" t="s">
        <v>2472</v>
      </c>
      <c r="DH163" s="3" t="s">
        <v>2473</v>
      </c>
      <c r="DJ163" s="3" t="s">
        <v>1332</v>
      </c>
      <c r="DK163" s="3" t="s">
        <v>102</v>
      </c>
      <c r="DL163" s="3" t="s">
        <v>48</v>
      </c>
    </row>
    <row r="164" spans="1:116" s="3" customFormat="1" x14ac:dyDescent="0.35">
      <c r="A164" s="3" t="s">
        <v>1229</v>
      </c>
      <c r="B164" s="3" t="s">
        <v>1230</v>
      </c>
      <c r="C164" s="3" t="s">
        <v>1231</v>
      </c>
      <c r="D164" s="3" t="s">
        <v>1232</v>
      </c>
      <c r="E164" s="3">
        <v>5077962023</v>
      </c>
      <c r="F164" s="3" t="s">
        <v>1233</v>
      </c>
      <c r="G164" s="4">
        <v>44144.531365740739</v>
      </c>
      <c r="H164" s="3" t="s">
        <v>48</v>
      </c>
      <c r="J164" s="3" t="s">
        <v>83</v>
      </c>
      <c r="M164" s="3" t="s">
        <v>1234</v>
      </c>
      <c r="P164" s="3" t="s">
        <v>85</v>
      </c>
      <c r="R164" s="3" t="s">
        <v>3298</v>
      </c>
      <c r="AC164" s="3" t="s">
        <v>187</v>
      </c>
      <c r="AD164" s="3" t="s">
        <v>187</v>
      </c>
      <c r="AS164" s="3" t="s">
        <v>124</v>
      </c>
      <c r="AV164" s="3" t="s">
        <v>1235</v>
      </c>
      <c r="BK164" s="3" t="s">
        <v>275</v>
      </c>
      <c r="BX164" s="3" t="s">
        <v>68</v>
      </c>
      <c r="CF164" s="3">
        <v>10</v>
      </c>
      <c r="CG164" s="3" t="s">
        <v>1236</v>
      </c>
      <c r="CI164" s="3" t="s">
        <v>1237</v>
      </c>
      <c r="CK164" s="3" t="s">
        <v>61</v>
      </c>
      <c r="CN164" s="3" t="s">
        <v>193</v>
      </c>
      <c r="CP164" s="3" t="s">
        <v>1238</v>
      </c>
      <c r="CR164" s="3" t="s">
        <v>146</v>
      </c>
      <c r="CU164" s="3" t="s">
        <v>76</v>
      </c>
      <c r="CV164" s="3" t="s">
        <v>75</v>
      </c>
      <c r="CW164" s="3" t="s">
        <v>75</v>
      </c>
      <c r="CX164" s="3" t="s">
        <v>75</v>
      </c>
      <c r="CY164" s="3" t="s">
        <v>75</v>
      </c>
      <c r="CZ164" s="3" t="s">
        <v>75</v>
      </c>
      <c r="DA164" s="3" t="s">
        <v>75</v>
      </c>
      <c r="DB164" s="3" t="s">
        <v>75</v>
      </c>
      <c r="DF164" s="3" t="s">
        <v>1239</v>
      </c>
      <c r="DG164" s="3" t="s">
        <v>1240</v>
      </c>
    </row>
    <row r="165" spans="1:116" s="3" customFormat="1" x14ac:dyDescent="0.35">
      <c r="A165" s="3" t="s">
        <v>2417</v>
      </c>
      <c r="B165" s="3" t="s">
        <v>2418</v>
      </c>
      <c r="C165" s="3" t="s">
        <v>2419</v>
      </c>
      <c r="D165" s="3" t="s">
        <v>2420</v>
      </c>
      <c r="E165" s="3">
        <v>6513385080</v>
      </c>
      <c r="F165" s="3" t="s">
        <v>2421</v>
      </c>
      <c r="G165" s="4">
        <v>44137.925011574072</v>
      </c>
      <c r="H165" s="3" t="s">
        <v>61</v>
      </c>
      <c r="J165" s="3" t="s">
        <v>83</v>
      </c>
      <c r="M165" s="3" t="s">
        <v>2422</v>
      </c>
      <c r="P165" s="3" t="s">
        <v>50</v>
      </c>
      <c r="Q165" s="3" t="s">
        <v>3298</v>
      </c>
      <c r="AC165" s="3" t="s">
        <v>462</v>
      </c>
      <c r="AD165" s="3" t="s">
        <v>462</v>
      </c>
      <c r="AS165" s="3" t="s">
        <v>52</v>
      </c>
      <c r="AV165" s="3" t="s">
        <v>2423</v>
      </c>
      <c r="BK165" s="3" t="s">
        <v>2424</v>
      </c>
      <c r="BX165" s="3" t="s">
        <v>55</v>
      </c>
      <c r="CK165" s="3" t="s">
        <v>61</v>
      </c>
      <c r="CN165" s="3" t="s">
        <v>72</v>
      </c>
      <c r="CR165" s="3" t="s">
        <v>146</v>
      </c>
      <c r="CU165" s="3" t="s">
        <v>100</v>
      </c>
      <c r="CV165" s="3" t="s">
        <v>75</v>
      </c>
      <c r="CW165" s="3" t="s">
        <v>100</v>
      </c>
      <c r="CX165" s="3" t="s">
        <v>100</v>
      </c>
      <c r="CY165" s="3" t="s">
        <v>76</v>
      </c>
      <c r="CZ165" s="3" t="s">
        <v>100</v>
      </c>
      <c r="DA165" s="3" t="s">
        <v>100</v>
      </c>
      <c r="DB165" s="3" t="s">
        <v>101</v>
      </c>
      <c r="DC165" s="3" t="s">
        <v>101</v>
      </c>
      <c r="DJ165" s="3" t="s">
        <v>133</v>
      </c>
      <c r="DK165" s="3" t="s">
        <v>165</v>
      </c>
      <c r="DL165" s="3" t="s">
        <v>48</v>
      </c>
    </row>
    <row r="166" spans="1:116" s="3" customFormat="1" x14ac:dyDescent="0.35">
      <c r="A166" s="3" t="s">
        <v>281</v>
      </c>
      <c r="B166" s="3" t="s">
        <v>282</v>
      </c>
      <c r="C166" s="3" t="s">
        <v>283</v>
      </c>
      <c r="D166" s="3" t="s">
        <v>284</v>
      </c>
      <c r="E166" s="3">
        <v>5076941540</v>
      </c>
      <c r="F166" s="3" t="s">
        <v>285</v>
      </c>
      <c r="G166" s="4">
        <v>44152.447951388887</v>
      </c>
      <c r="H166" s="3" t="s">
        <v>61</v>
      </c>
      <c r="J166" s="3" t="s">
        <v>83</v>
      </c>
      <c r="M166" s="3" t="s">
        <v>286</v>
      </c>
      <c r="P166" s="3" t="s">
        <v>85</v>
      </c>
      <c r="R166" s="3" t="s">
        <v>3298</v>
      </c>
      <c r="AC166" s="3" t="s">
        <v>187</v>
      </c>
      <c r="AD166" s="3" t="s">
        <v>187</v>
      </c>
      <c r="AS166" s="3" t="s">
        <v>124</v>
      </c>
      <c r="AV166" s="3" t="s">
        <v>287</v>
      </c>
      <c r="BK166" s="3" t="s">
        <v>288</v>
      </c>
      <c r="CR166" s="3" t="s">
        <v>146</v>
      </c>
      <c r="DF166" s="3" t="s">
        <v>289</v>
      </c>
      <c r="DG166" s="3" t="s">
        <v>290</v>
      </c>
      <c r="DJ166" s="3" t="s">
        <v>291</v>
      </c>
      <c r="DL166" s="3" t="s">
        <v>48</v>
      </c>
    </row>
    <row r="167" spans="1:116" s="3" customFormat="1" x14ac:dyDescent="0.35">
      <c r="A167" s="3" t="s">
        <v>3119</v>
      </c>
      <c r="B167" s="3" t="s">
        <v>3120</v>
      </c>
      <c r="C167" s="3" t="s">
        <v>3121</v>
      </c>
      <c r="D167" s="3" t="s">
        <v>3122</v>
      </c>
      <c r="E167" s="3">
        <v>2182080842</v>
      </c>
      <c r="F167" s="3" t="s">
        <v>3123</v>
      </c>
      <c r="G167" s="4">
        <v>44137.484363425923</v>
      </c>
      <c r="H167" s="3" t="s">
        <v>61</v>
      </c>
      <c r="J167" s="3" t="s">
        <v>83</v>
      </c>
      <c r="M167" s="3" t="s">
        <v>308</v>
      </c>
      <c r="P167" s="3" t="s">
        <v>85</v>
      </c>
      <c r="R167" s="3" t="s">
        <v>3298</v>
      </c>
      <c r="AC167" s="3" t="s">
        <v>187</v>
      </c>
      <c r="AD167" s="3" t="s">
        <v>187</v>
      </c>
      <c r="AS167" s="3" t="s">
        <v>124</v>
      </c>
      <c r="AV167" s="3" t="s">
        <v>3124</v>
      </c>
      <c r="BK167" s="3" t="s">
        <v>762</v>
      </c>
      <c r="BX167" s="3" t="s">
        <v>55</v>
      </c>
      <c r="CF167" s="3">
        <v>100</v>
      </c>
      <c r="CG167" s="3" t="s">
        <v>3125</v>
      </c>
      <c r="CH167" s="3" t="s">
        <v>3126</v>
      </c>
      <c r="CK167" s="3" t="s">
        <v>61</v>
      </c>
      <c r="CN167" s="3" t="s">
        <v>99</v>
      </c>
      <c r="CR167" s="3" t="s">
        <v>195</v>
      </c>
      <c r="CU167" s="3" t="s">
        <v>76</v>
      </c>
      <c r="CV167" s="3" t="s">
        <v>75</v>
      </c>
      <c r="CW167" s="3" t="s">
        <v>75</v>
      </c>
      <c r="CX167" s="3" t="s">
        <v>76</v>
      </c>
      <c r="CY167" s="3" t="s">
        <v>76</v>
      </c>
      <c r="CZ167" s="3" t="s">
        <v>75</v>
      </c>
      <c r="DA167" s="3" t="s">
        <v>75</v>
      </c>
      <c r="DB167" s="3" t="s">
        <v>76</v>
      </c>
      <c r="DL167" s="3" t="s">
        <v>61</v>
      </c>
    </row>
    <row r="168" spans="1:116" s="3" customFormat="1" x14ac:dyDescent="0.35">
      <c r="A168" s="3" t="s">
        <v>1846</v>
      </c>
      <c r="B168" s="3" t="s">
        <v>1847</v>
      </c>
      <c r="C168" s="3" t="s">
        <v>1848</v>
      </c>
      <c r="D168" s="3" t="s">
        <v>1849</v>
      </c>
      <c r="E168" s="3">
        <v>3128701100</v>
      </c>
      <c r="F168" s="3" t="s">
        <v>1850</v>
      </c>
      <c r="G168" s="4">
        <v>44139.661296296297</v>
      </c>
      <c r="H168" s="3" t="s">
        <v>48</v>
      </c>
      <c r="J168" s="3" t="s">
        <v>1851</v>
      </c>
      <c r="P168" s="3" t="s">
        <v>50</v>
      </c>
      <c r="Q168" s="3" t="s">
        <v>3298</v>
      </c>
      <c r="AC168" s="3" t="s">
        <v>1852</v>
      </c>
      <c r="AD168" s="3" t="s">
        <v>1852</v>
      </c>
      <c r="AQ168" s="3" t="s">
        <v>1853</v>
      </c>
      <c r="AS168" s="3" t="s">
        <v>111</v>
      </c>
      <c r="AV168" s="3" t="s">
        <v>1772</v>
      </c>
      <c r="BI168" s="3" t="s">
        <v>1854</v>
      </c>
      <c r="BK168" s="3" t="s">
        <v>490</v>
      </c>
      <c r="BX168" s="3" t="s">
        <v>55</v>
      </c>
      <c r="CF168" s="3">
        <v>5</v>
      </c>
      <c r="CG168" s="3">
        <v>20</v>
      </c>
      <c r="CH168" s="3">
        <v>60</v>
      </c>
      <c r="CI168" s="3" t="s">
        <v>1855</v>
      </c>
      <c r="CK168" s="3" t="s">
        <v>48</v>
      </c>
      <c r="CL168" s="3" t="s">
        <v>1856</v>
      </c>
      <c r="CN168" s="3" t="s">
        <v>99</v>
      </c>
      <c r="CO168" s="3" t="s">
        <v>72</v>
      </c>
      <c r="CP168" s="3" t="s">
        <v>1857</v>
      </c>
      <c r="CR168" s="3" t="s">
        <v>73</v>
      </c>
      <c r="CU168" s="3" t="s">
        <v>100</v>
      </c>
      <c r="CV168" s="3" t="s">
        <v>100</v>
      </c>
      <c r="CW168" s="3" t="s">
        <v>75</v>
      </c>
      <c r="CX168" s="3" t="s">
        <v>76</v>
      </c>
      <c r="CY168" s="3" t="s">
        <v>75</v>
      </c>
      <c r="CZ168" s="3" t="s">
        <v>101</v>
      </c>
      <c r="DA168" s="3" t="s">
        <v>101</v>
      </c>
      <c r="DB168" s="3" t="s">
        <v>75</v>
      </c>
      <c r="DF168" s="3" t="s">
        <v>1858</v>
      </c>
      <c r="DG168" s="3" t="s">
        <v>1859</v>
      </c>
      <c r="DK168" s="3" t="s">
        <v>102</v>
      </c>
    </row>
    <row r="169" spans="1:116" s="3" customFormat="1" x14ac:dyDescent="0.35">
      <c r="A169" s="3" t="s">
        <v>637</v>
      </c>
      <c r="B169" s="3" t="s">
        <v>638</v>
      </c>
      <c r="C169" s="3" t="s">
        <v>639</v>
      </c>
      <c r="D169" s="3" t="s">
        <v>640</v>
      </c>
      <c r="E169" s="3">
        <v>6125642713</v>
      </c>
      <c r="F169" s="3" t="s">
        <v>641</v>
      </c>
      <c r="G169" s="4">
        <v>44145.622430555559</v>
      </c>
      <c r="H169" s="3" t="s">
        <v>48</v>
      </c>
      <c r="J169" s="3" t="s">
        <v>83</v>
      </c>
      <c r="M169" s="3" t="s">
        <v>271</v>
      </c>
      <c r="P169" s="3" t="s">
        <v>642</v>
      </c>
      <c r="Q169" s="3" t="s">
        <v>3298</v>
      </c>
      <c r="T169" s="3" t="s">
        <v>3298</v>
      </c>
      <c r="W169" s="3" t="s">
        <v>3298</v>
      </c>
      <c r="Z169" s="3" t="s">
        <v>3298</v>
      </c>
      <c r="AC169" s="3" t="s">
        <v>330</v>
      </c>
      <c r="AD169" s="3" t="s">
        <v>330</v>
      </c>
      <c r="AS169" s="3" t="s">
        <v>273</v>
      </c>
      <c r="AV169" s="3" t="s">
        <v>318</v>
      </c>
      <c r="BI169" s="3" t="s">
        <v>643</v>
      </c>
      <c r="BK169" s="3" t="s">
        <v>490</v>
      </c>
      <c r="BX169" s="3" t="s">
        <v>55</v>
      </c>
      <c r="CF169" s="3" t="s">
        <v>644</v>
      </c>
      <c r="CG169" s="3">
        <v>4</v>
      </c>
      <c r="CH169" s="3">
        <v>30</v>
      </c>
      <c r="CI169" s="3" t="s">
        <v>645</v>
      </c>
      <c r="CK169" s="3" t="s">
        <v>48</v>
      </c>
      <c r="CL169" s="3" t="s">
        <v>646</v>
      </c>
      <c r="CN169" s="3" t="s">
        <v>72</v>
      </c>
      <c r="CO169" s="3" t="s">
        <v>193</v>
      </c>
      <c r="CP169" s="3" t="s">
        <v>647</v>
      </c>
      <c r="CR169" s="3" t="s">
        <v>73</v>
      </c>
      <c r="CS169" s="3" t="s">
        <v>648</v>
      </c>
      <c r="CU169" s="3" t="s">
        <v>75</v>
      </c>
      <c r="CV169" s="3" t="s">
        <v>75</v>
      </c>
      <c r="CW169" s="3" t="s">
        <v>75</v>
      </c>
      <c r="CX169" s="3" t="s">
        <v>75</v>
      </c>
      <c r="CY169" s="3" t="s">
        <v>76</v>
      </c>
      <c r="CZ169" s="3" t="s">
        <v>76</v>
      </c>
      <c r="DA169" s="3" t="s">
        <v>75</v>
      </c>
      <c r="DB169" s="3" t="s">
        <v>75</v>
      </c>
      <c r="DC169" s="3" t="s">
        <v>100</v>
      </c>
      <c r="DD169" s="3" t="s">
        <v>649</v>
      </c>
      <c r="DF169" s="3" t="s">
        <v>650</v>
      </c>
      <c r="DG169" s="3" t="s">
        <v>651</v>
      </c>
      <c r="DJ169" s="3" t="s">
        <v>397</v>
      </c>
      <c r="DK169" s="3" t="s">
        <v>234</v>
      </c>
    </row>
    <row r="170" spans="1:116" s="3" customFormat="1" x14ac:dyDescent="0.35">
      <c r="A170" s="3" t="s">
        <v>1443</v>
      </c>
      <c r="B170" s="3" t="s">
        <v>1444</v>
      </c>
      <c r="C170" s="3" t="s">
        <v>1445</v>
      </c>
      <c r="D170" s="3" t="s">
        <v>1446</v>
      </c>
      <c r="E170" s="3">
        <v>3204938887</v>
      </c>
      <c r="F170" s="3" t="s">
        <v>1447</v>
      </c>
      <c r="G170" s="4">
        <v>44144.504490740743</v>
      </c>
      <c r="H170" s="3" t="s">
        <v>61</v>
      </c>
      <c r="J170" s="3" t="s">
        <v>83</v>
      </c>
      <c r="M170" s="3" t="s">
        <v>1448</v>
      </c>
      <c r="P170" s="3" t="s">
        <v>85</v>
      </c>
      <c r="R170" s="3" t="s">
        <v>3298</v>
      </c>
      <c r="AC170" s="3" t="s">
        <v>450</v>
      </c>
      <c r="AD170" s="3" t="s">
        <v>450</v>
      </c>
      <c r="AS170" s="3" t="s">
        <v>124</v>
      </c>
      <c r="AV170" s="3" t="s">
        <v>1235</v>
      </c>
      <c r="BI170" s="3" t="s">
        <v>1449</v>
      </c>
      <c r="BK170" s="3" t="s">
        <v>275</v>
      </c>
      <c r="BX170" s="3" t="s">
        <v>18</v>
      </c>
      <c r="CF170" s="3">
        <v>1</v>
      </c>
      <c r="CI170" s="3" t="s">
        <v>1450</v>
      </c>
      <c r="CK170" s="3" t="s">
        <v>61</v>
      </c>
      <c r="CN170" s="3" t="s">
        <v>72</v>
      </c>
      <c r="CR170" s="3" t="s">
        <v>146</v>
      </c>
      <c r="CS170" s="3" t="s">
        <v>1451</v>
      </c>
      <c r="CU170" s="3" t="s">
        <v>76</v>
      </c>
      <c r="CV170" s="3" t="s">
        <v>76</v>
      </c>
      <c r="CW170" s="3" t="s">
        <v>100</v>
      </c>
      <c r="CX170" s="3" t="s">
        <v>100</v>
      </c>
      <c r="CY170" s="3" t="s">
        <v>75</v>
      </c>
      <c r="CZ170" s="3" t="s">
        <v>100</v>
      </c>
      <c r="DA170" s="3" t="s">
        <v>100</v>
      </c>
      <c r="DB170" s="3" t="s">
        <v>76</v>
      </c>
      <c r="DF170" s="3" t="s">
        <v>1452</v>
      </c>
      <c r="DG170" s="3" t="s">
        <v>1453</v>
      </c>
      <c r="DJ170" s="3" t="s">
        <v>219</v>
      </c>
      <c r="DL170" s="3" t="s">
        <v>61</v>
      </c>
    </row>
    <row r="171" spans="1:116" s="3" customFormat="1" x14ac:dyDescent="0.35">
      <c r="A171" s="3" t="s">
        <v>1611</v>
      </c>
      <c r="B171" s="3" t="s">
        <v>350</v>
      </c>
      <c r="C171" s="3" t="s">
        <v>1612</v>
      </c>
      <c r="D171" s="3" t="s">
        <v>1613</v>
      </c>
      <c r="F171" s="3" t="s">
        <v>1614</v>
      </c>
      <c r="G171" s="4">
        <v>44141.700057870374</v>
      </c>
      <c r="H171" s="3" t="s">
        <v>48</v>
      </c>
      <c r="J171" s="3" t="s">
        <v>83</v>
      </c>
      <c r="M171" s="3" t="s">
        <v>389</v>
      </c>
      <c r="P171" s="3" t="s">
        <v>50</v>
      </c>
      <c r="Q171" s="3" t="s">
        <v>3298</v>
      </c>
      <c r="AC171" s="3" t="s">
        <v>51</v>
      </c>
      <c r="AD171" s="3" t="s">
        <v>51</v>
      </c>
      <c r="AS171" s="3" t="s">
        <v>273</v>
      </c>
      <c r="AV171" s="3" t="s">
        <v>1615</v>
      </c>
      <c r="BI171" s="3" t="s">
        <v>1616</v>
      </c>
      <c r="BK171" s="3" t="s">
        <v>331</v>
      </c>
      <c r="BX171" s="3" t="s">
        <v>543</v>
      </c>
      <c r="CI171" s="3" t="s">
        <v>1617</v>
      </c>
      <c r="CK171" s="3" t="s">
        <v>48</v>
      </c>
      <c r="CL171" s="3" t="s">
        <v>1618</v>
      </c>
      <c r="CN171" s="3" t="s">
        <v>72</v>
      </c>
      <c r="CO171" s="3" t="s">
        <v>193</v>
      </c>
      <c r="CP171" s="3" t="s">
        <v>1619</v>
      </c>
      <c r="CR171" s="3" t="s">
        <v>146</v>
      </c>
      <c r="CS171" s="3" t="s">
        <v>1620</v>
      </c>
      <c r="CU171" s="3" t="s">
        <v>100</v>
      </c>
      <c r="CV171" s="3" t="s">
        <v>100</v>
      </c>
      <c r="CW171" s="3" t="s">
        <v>100</v>
      </c>
      <c r="CX171" s="3" t="s">
        <v>100</v>
      </c>
      <c r="CY171" s="3" t="s">
        <v>75</v>
      </c>
      <c r="CZ171" s="3" t="s">
        <v>100</v>
      </c>
      <c r="DA171" s="3" t="s">
        <v>100</v>
      </c>
      <c r="DB171" s="3" t="s">
        <v>75</v>
      </c>
      <c r="DF171" s="3" t="s">
        <v>1621</v>
      </c>
      <c r="DG171" s="3" t="s">
        <v>1622</v>
      </c>
      <c r="DH171" s="3" t="s">
        <v>1623</v>
      </c>
      <c r="DJ171" s="3" t="s">
        <v>1332</v>
      </c>
      <c r="DK171" s="3" t="s">
        <v>134</v>
      </c>
    </row>
    <row r="172" spans="1:116" s="3" customFormat="1" x14ac:dyDescent="0.35">
      <c r="A172" s="3" t="s">
        <v>2166</v>
      </c>
      <c r="B172" s="3" t="s">
        <v>1020</v>
      </c>
      <c r="C172" s="3" t="s">
        <v>2167</v>
      </c>
      <c r="D172" s="3" t="s">
        <v>2168</v>
      </c>
      <c r="E172" s="3">
        <v>6124998382</v>
      </c>
      <c r="F172" s="3" t="s">
        <v>2169</v>
      </c>
      <c r="G172" s="4">
        <v>44138.506168981483</v>
      </c>
      <c r="H172" s="3" t="s">
        <v>61</v>
      </c>
      <c r="J172" s="3" t="s">
        <v>83</v>
      </c>
      <c r="M172" s="3" t="s">
        <v>389</v>
      </c>
      <c r="P172" s="3" t="s">
        <v>50</v>
      </c>
      <c r="Q172" s="3" t="s">
        <v>3298</v>
      </c>
      <c r="AC172" s="3" t="s">
        <v>355</v>
      </c>
      <c r="AD172" s="3" t="s">
        <v>355</v>
      </c>
      <c r="AQ172" s="3" t="s">
        <v>2170</v>
      </c>
      <c r="AS172" s="3" t="s">
        <v>273</v>
      </c>
      <c r="AV172" s="3" t="s">
        <v>2171</v>
      </c>
      <c r="BI172" s="3" t="s">
        <v>2172</v>
      </c>
      <c r="BK172" s="3" t="s">
        <v>143</v>
      </c>
      <c r="BX172" s="3" t="s">
        <v>1746</v>
      </c>
      <c r="CF172" s="3" t="s">
        <v>2173</v>
      </c>
      <c r="CH172" s="3" t="s">
        <v>2174</v>
      </c>
      <c r="CI172" s="3" t="s">
        <v>2175</v>
      </c>
      <c r="CK172" s="3" t="s">
        <v>48</v>
      </c>
      <c r="CL172" s="3" t="s">
        <v>2176</v>
      </c>
      <c r="CN172" s="3" t="s">
        <v>176</v>
      </c>
      <c r="CO172" s="3" t="s">
        <v>176</v>
      </c>
      <c r="CR172" s="3" t="s">
        <v>146</v>
      </c>
      <c r="CS172" s="3" t="s">
        <v>2177</v>
      </c>
      <c r="CU172" s="3" t="s">
        <v>100</v>
      </c>
      <c r="CV172" s="3" t="s">
        <v>100</v>
      </c>
      <c r="CW172" s="3" t="s">
        <v>100</v>
      </c>
      <c r="CX172" s="3" t="s">
        <v>100</v>
      </c>
      <c r="CY172" s="3" t="s">
        <v>100</v>
      </c>
      <c r="CZ172" s="3" t="s">
        <v>100</v>
      </c>
      <c r="DA172" s="3" t="s">
        <v>100</v>
      </c>
      <c r="DB172" s="3" t="s">
        <v>75</v>
      </c>
      <c r="DD172" s="3" t="s">
        <v>2178</v>
      </c>
      <c r="DF172" s="3" t="s">
        <v>2179</v>
      </c>
      <c r="DG172" s="3" t="s">
        <v>2180</v>
      </c>
    </row>
    <row r="173" spans="1:116" s="3" customFormat="1" x14ac:dyDescent="0.35">
      <c r="A173" s="3" t="s">
        <v>666</v>
      </c>
      <c r="B173" s="3" t="s">
        <v>667</v>
      </c>
      <c r="C173" s="3" t="s">
        <v>668</v>
      </c>
      <c r="D173" s="3" t="s">
        <v>223</v>
      </c>
      <c r="E173" s="3">
        <v>5074935336</v>
      </c>
      <c r="F173" s="3" t="s">
        <v>669</v>
      </c>
      <c r="G173" s="4">
        <v>44145.570821759262</v>
      </c>
      <c r="H173" s="3" t="s">
        <v>61</v>
      </c>
      <c r="J173" s="3" t="s">
        <v>83</v>
      </c>
      <c r="M173" s="3" t="s">
        <v>296</v>
      </c>
      <c r="P173" s="3" t="s">
        <v>670</v>
      </c>
      <c r="R173" s="3" t="s">
        <v>3298</v>
      </c>
      <c r="T173" s="3" t="s">
        <v>3298</v>
      </c>
      <c r="Z173" s="3" t="s">
        <v>3298</v>
      </c>
      <c r="AC173" s="3" t="s">
        <v>141</v>
      </c>
      <c r="AD173" s="3" t="s">
        <v>141</v>
      </c>
      <c r="AS173" s="3" t="s">
        <v>124</v>
      </c>
      <c r="AV173" s="3" t="s">
        <v>671</v>
      </c>
      <c r="BK173" s="3" t="s">
        <v>37</v>
      </c>
      <c r="BV173" s="3" t="s">
        <v>672</v>
      </c>
      <c r="CR173" s="3" t="s">
        <v>195</v>
      </c>
      <c r="DH173" s="3" t="s">
        <v>673</v>
      </c>
      <c r="DL173" s="3" t="s">
        <v>61</v>
      </c>
    </row>
    <row r="174" spans="1:116" s="3" customFormat="1" x14ac:dyDescent="0.35">
      <c r="A174" s="3" t="s">
        <v>1341</v>
      </c>
      <c r="B174" s="3" t="s">
        <v>1342</v>
      </c>
      <c r="C174" s="3" t="s">
        <v>1343</v>
      </c>
      <c r="D174" s="3" t="s">
        <v>1344</v>
      </c>
      <c r="F174" s="3" t="s">
        <v>1345</v>
      </c>
      <c r="G174" s="4">
        <v>44144.519166666665</v>
      </c>
      <c r="H174" s="3" t="s">
        <v>61</v>
      </c>
      <c r="J174" s="3" t="s">
        <v>83</v>
      </c>
      <c r="M174" s="3" t="s">
        <v>780</v>
      </c>
      <c r="P174" s="3" t="s">
        <v>85</v>
      </c>
      <c r="R174" s="3" t="s">
        <v>3298</v>
      </c>
      <c r="AC174" s="3" t="s">
        <v>187</v>
      </c>
      <c r="AD174" s="3" t="s">
        <v>187</v>
      </c>
      <c r="AS174" s="3" t="s">
        <v>87</v>
      </c>
      <c r="AV174" s="3" t="s">
        <v>318</v>
      </c>
      <c r="BK174" s="3" t="s">
        <v>791</v>
      </c>
      <c r="BX174" s="3" t="s">
        <v>215</v>
      </c>
      <c r="CF174" s="3">
        <v>200</v>
      </c>
      <c r="CG174" s="3">
        <v>3000</v>
      </c>
      <c r="CI174" s="3" t="s">
        <v>1346</v>
      </c>
      <c r="CK174" s="3" t="s">
        <v>61</v>
      </c>
      <c r="CN174" s="3" t="s">
        <v>72</v>
      </c>
      <c r="CP174" s="3" t="s">
        <v>1347</v>
      </c>
      <c r="CR174" s="3" t="s">
        <v>146</v>
      </c>
      <c r="CS174" s="3" t="s">
        <v>1348</v>
      </c>
      <c r="CU174" s="3" t="s">
        <v>75</v>
      </c>
      <c r="CV174" s="3" t="s">
        <v>75</v>
      </c>
      <c r="CW174" s="3" t="s">
        <v>75</v>
      </c>
      <c r="CX174" s="3" t="s">
        <v>75</v>
      </c>
      <c r="CY174" s="3" t="s">
        <v>75</v>
      </c>
      <c r="CZ174" s="3" t="s">
        <v>75</v>
      </c>
      <c r="DA174" s="3" t="s">
        <v>75</v>
      </c>
      <c r="DB174" s="3" t="s">
        <v>75</v>
      </c>
      <c r="DF174" s="3" t="s">
        <v>1349</v>
      </c>
      <c r="DG174" s="3" t="s">
        <v>1350</v>
      </c>
      <c r="DJ174" s="3" t="s">
        <v>164</v>
      </c>
      <c r="DK174" s="3" t="s">
        <v>234</v>
      </c>
      <c r="DL174" s="3" t="s">
        <v>48</v>
      </c>
    </row>
    <row r="175" spans="1:116" s="3" customFormat="1" x14ac:dyDescent="0.35">
      <c r="A175" s="3" t="s">
        <v>2944</v>
      </c>
      <c r="B175" s="3" t="s">
        <v>364</v>
      </c>
      <c r="C175" s="3" t="s">
        <v>2945</v>
      </c>
      <c r="D175" s="3" t="s">
        <v>524</v>
      </c>
      <c r="E175" s="3">
        <v>2188748530</v>
      </c>
      <c r="F175" s="3" t="s">
        <v>2946</v>
      </c>
      <c r="G175" s="4">
        <v>44137.556608796294</v>
      </c>
      <c r="H175" s="3" t="s">
        <v>61</v>
      </c>
      <c r="J175" s="3" t="s">
        <v>83</v>
      </c>
      <c r="M175" s="3" t="s">
        <v>2947</v>
      </c>
      <c r="P175" s="3" t="s">
        <v>85</v>
      </c>
      <c r="R175" s="3" t="s">
        <v>3298</v>
      </c>
      <c r="AC175" s="3" t="s">
        <v>2948</v>
      </c>
      <c r="AD175" s="3" t="s">
        <v>2948</v>
      </c>
      <c r="AS175" s="3" t="s">
        <v>124</v>
      </c>
      <c r="AV175" s="3" t="s">
        <v>2949</v>
      </c>
      <c r="BK175" s="3" t="s">
        <v>143</v>
      </c>
      <c r="BX175" s="3" t="s">
        <v>713</v>
      </c>
      <c r="CF175" s="3">
        <v>35</v>
      </c>
      <c r="CG175" s="3">
        <v>360</v>
      </c>
      <c r="CI175" s="3" t="s">
        <v>2950</v>
      </c>
      <c r="CK175" s="3" t="s">
        <v>61</v>
      </c>
      <c r="CN175" s="3" t="s">
        <v>176</v>
      </c>
      <c r="CR175" s="3" t="s">
        <v>146</v>
      </c>
      <c r="CS175" s="3" t="s">
        <v>2951</v>
      </c>
      <c r="CU175" s="3" t="s">
        <v>75</v>
      </c>
      <c r="CV175" s="3" t="s">
        <v>75</v>
      </c>
      <c r="CW175" s="3" t="s">
        <v>76</v>
      </c>
      <c r="CX175" s="3" t="s">
        <v>101</v>
      </c>
      <c r="CY175" s="3" t="s">
        <v>76</v>
      </c>
      <c r="CZ175" s="3" t="s">
        <v>76</v>
      </c>
      <c r="DA175" s="3" t="s">
        <v>75</v>
      </c>
      <c r="DB175" s="3" t="s">
        <v>75</v>
      </c>
      <c r="DF175" s="3" t="s">
        <v>2952</v>
      </c>
      <c r="DG175" s="3" t="s">
        <v>2953</v>
      </c>
    </row>
    <row r="176" spans="1:116" s="3" customFormat="1" x14ac:dyDescent="0.35">
      <c r="A176" s="3" t="s">
        <v>1318</v>
      </c>
      <c r="B176" s="3" t="s">
        <v>1319</v>
      </c>
      <c r="C176" s="3" t="s">
        <v>1320</v>
      </c>
      <c r="D176" s="3" t="s">
        <v>1321</v>
      </c>
      <c r="E176" s="3">
        <v>5075377003</v>
      </c>
      <c r="F176" s="3" t="s">
        <v>1322</v>
      </c>
      <c r="G176" s="4">
        <v>44144.522476851853</v>
      </c>
      <c r="H176" s="3" t="s">
        <v>61</v>
      </c>
      <c r="J176" s="3" t="s">
        <v>83</v>
      </c>
      <c r="M176" s="3" t="s">
        <v>1323</v>
      </c>
      <c r="P176" s="3" t="s">
        <v>109</v>
      </c>
      <c r="T176" s="3" t="s">
        <v>3298</v>
      </c>
      <c r="AC176" s="3" t="s">
        <v>1324</v>
      </c>
      <c r="AD176" s="3" t="s">
        <v>1324</v>
      </c>
      <c r="AS176" s="3" t="s">
        <v>124</v>
      </c>
      <c r="AV176" s="3" t="s">
        <v>463</v>
      </c>
      <c r="BI176" s="3" t="s">
        <v>1325</v>
      </c>
      <c r="BK176" s="3" t="s">
        <v>1326</v>
      </c>
      <c r="BV176" s="3" t="s">
        <v>1327</v>
      </c>
      <c r="CR176" s="3" t="s">
        <v>146</v>
      </c>
      <c r="CS176" s="3" t="s">
        <v>1328</v>
      </c>
      <c r="DF176" s="3" t="s">
        <v>1329</v>
      </c>
      <c r="DG176" s="3" t="s">
        <v>1330</v>
      </c>
      <c r="DH176" s="3" t="s">
        <v>1331</v>
      </c>
      <c r="DJ176" s="3" t="s">
        <v>1332</v>
      </c>
      <c r="DK176" s="3" t="s">
        <v>134</v>
      </c>
      <c r="DL176" s="3" t="s">
        <v>48</v>
      </c>
    </row>
    <row r="177" spans="1:116" s="3" customFormat="1" x14ac:dyDescent="0.35">
      <c r="A177" s="3" t="s">
        <v>3046</v>
      </c>
      <c r="B177" s="3" t="s">
        <v>601</v>
      </c>
      <c r="C177" s="3" t="s">
        <v>3047</v>
      </c>
      <c r="D177" s="3" t="s">
        <v>306</v>
      </c>
      <c r="E177" s="3">
        <v>5072384207</v>
      </c>
      <c r="F177" s="3" t="s">
        <v>3048</v>
      </c>
      <c r="G177" s="4">
        <v>44137.50273148148</v>
      </c>
      <c r="H177" s="3" t="s">
        <v>61</v>
      </c>
      <c r="J177" s="3" t="s">
        <v>83</v>
      </c>
      <c r="M177" s="3" t="s">
        <v>3049</v>
      </c>
      <c r="P177" s="3" t="s">
        <v>109</v>
      </c>
      <c r="T177" s="3" t="s">
        <v>3298</v>
      </c>
      <c r="AC177" s="3" t="s">
        <v>3050</v>
      </c>
      <c r="AD177" s="3" t="s">
        <v>3050</v>
      </c>
      <c r="AS177" s="3" t="s">
        <v>124</v>
      </c>
      <c r="AV177" s="3" t="s">
        <v>1208</v>
      </c>
      <c r="BK177" s="3" t="s">
        <v>157</v>
      </c>
      <c r="BX177" s="3" t="s">
        <v>713</v>
      </c>
      <c r="CF177" s="3">
        <v>5000</v>
      </c>
      <c r="CG177" s="3">
        <v>200</v>
      </c>
      <c r="CI177" s="3" t="s">
        <v>3051</v>
      </c>
      <c r="CK177" s="3" t="s">
        <v>61</v>
      </c>
      <c r="CN177" s="3" t="s">
        <v>176</v>
      </c>
      <c r="CR177" s="3" t="s">
        <v>146</v>
      </c>
      <c r="CU177" s="3" t="s">
        <v>75</v>
      </c>
      <c r="CV177" s="3" t="s">
        <v>75</v>
      </c>
      <c r="CW177" s="3" t="s">
        <v>75</v>
      </c>
      <c r="CX177" s="3" t="s">
        <v>75</v>
      </c>
      <c r="CY177" s="3" t="s">
        <v>75</v>
      </c>
      <c r="CZ177" s="3" t="s">
        <v>75</v>
      </c>
      <c r="DA177" s="3" t="s">
        <v>75</v>
      </c>
    </row>
    <row r="178" spans="1:116" s="3" customFormat="1" x14ac:dyDescent="0.35">
      <c r="A178" s="3" t="s">
        <v>707</v>
      </c>
      <c r="B178" s="3" t="s">
        <v>708</v>
      </c>
      <c r="C178" s="3" t="s">
        <v>709</v>
      </c>
      <c r="D178" s="3" t="s">
        <v>223</v>
      </c>
      <c r="E178" s="3">
        <v>5078256714</v>
      </c>
      <c r="F178" s="3" t="s">
        <v>710</v>
      </c>
      <c r="G178" s="4">
        <v>44145.482488425929</v>
      </c>
      <c r="H178" s="3" t="s">
        <v>61</v>
      </c>
      <c r="J178" s="3" t="s">
        <v>83</v>
      </c>
      <c r="M178" s="3" t="s">
        <v>526</v>
      </c>
      <c r="P178" s="3" t="s">
        <v>109</v>
      </c>
      <c r="T178" s="3" t="s">
        <v>3298</v>
      </c>
      <c r="AC178" s="3" t="s">
        <v>711</v>
      </c>
      <c r="AD178" s="3" t="s">
        <v>711</v>
      </c>
      <c r="AS178" s="3" t="s">
        <v>124</v>
      </c>
      <c r="AV178" s="3" t="s">
        <v>97</v>
      </c>
      <c r="BI178" s="3" t="s">
        <v>417</v>
      </c>
      <c r="BK178" s="3" t="s">
        <v>712</v>
      </c>
      <c r="BX178" s="3" t="s">
        <v>713</v>
      </c>
      <c r="CI178" s="3" t="s">
        <v>714</v>
      </c>
      <c r="CK178" s="3" t="s">
        <v>61</v>
      </c>
      <c r="CN178" s="3" t="s">
        <v>465</v>
      </c>
      <c r="CP178" s="3" t="s">
        <v>715</v>
      </c>
      <c r="CR178" s="3" t="s">
        <v>146</v>
      </c>
      <c r="CS178" s="3" t="s">
        <v>716</v>
      </c>
      <c r="CU178" s="3" t="s">
        <v>100</v>
      </c>
      <c r="CV178" s="3" t="s">
        <v>100</v>
      </c>
      <c r="CW178" s="3" t="s">
        <v>100</v>
      </c>
      <c r="CX178" s="3" t="s">
        <v>75</v>
      </c>
      <c r="CY178" s="3" t="s">
        <v>75</v>
      </c>
      <c r="CZ178" s="3" t="s">
        <v>100</v>
      </c>
      <c r="DA178" s="3" t="s">
        <v>100</v>
      </c>
      <c r="DB178" s="3" t="s">
        <v>75</v>
      </c>
      <c r="DC178" s="3" t="s">
        <v>100</v>
      </c>
      <c r="DD178" s="3" t="s">
        <v>717</v>
      </c>
      <c r="DF178" s="3" t="s">
        <v>718</v>
      </c>
      <c r="DG178" s="3" t="s">
        <v>719</v>
      </c>
      <c r="DL178" s="3" t="s">
        <v>61</v>
      </c>
    </row>
    <row r="179" spans="1:116" s="3" customFormat="1" x14ac:dyDescent="0.35">
      <c r="A179" s="3" t="s">
        <v>3238</v>
      </c>
      <c r="B179" s="3" t="s">
        <v>1342</v>
      </c>
      <c r="C179" s="3" t="s">
        <v>3239</v>
      </c>
      <c r="D179" s="3" t="s">
        <v>524</v>
      </c>
      <c r="E179" s="3" t="s">
        <v>3240</v>
      </c>
      <c r="F179" s="3" t="s">
        <v>3241</v>
      </c>
      <c r="G179" s="4">
        <v>44137.467789351853</v>
      </c>
      <c r="H179" s="3" t="s">
        <v>61</v>
      </c>
      <c r="J179" s="3" t="s">
        <v>83</v>
      </c>
      <c r="M179" s="3" t="s">
        <v>3242</v>
      </c>
      <c r="P179" s="3" t="s">
        <v>85</v>
      </c>
      <c r="R179" s="3" t="s">
        <v>3298</v>
      </c>
      <c r="AC179" s="3" t="s">
        <v>3243</v>
      </c>
      <c r="AD179" s="3" t="s">
        <v>3243</v>
      </c>
      <c r="AS179" s="3" t="s">
        <v>124</v>
      </c>
      <c r="AV179" s="3" t="s">
        <v>2374</v>
      </c>
      <c r="CR179" s="3" t="s">
        <v>146</v>
      </c>
      <c r="CS179" s="3" t="s">
        <v>3244</v>
      </c>
      <c r="DF179" s="3" t="s">
        <v>3245</v>
      </c>
      <c r="DL179" s="3" t="s">
        <v>61</v>
      </c>
    </row>
    <row r="180" spans="1:116" s="3" customFormat="1" x14ac:dyDescent="0.35">
      <c r="A180" s="3" t="s">
        <v>2219</v>
      </c>
      <c r="B180" s="3" t="s">
        <v>2220</v>
      </c>
      <c r="C180" s="3" t="s">
        <v>2221</v>
      </c>
      <c r="D180" s="3" t="s">
        <v>2222</v>
      </c>
      <c r="E180" s="3">
        <v>7634334201</v>
      </c>
      <c r="F180" s="3" t="s">
        <v>2223</v>
      </c>
      <c r="G180" s="4">
        <v>44138.461562500001</v>
      </c>
      <c r="H180" s="3" t="s">
        <v>48</v>
      </c>
      <c r="J180" s="3" t="s">
        <v>83</v>
      </c>
      <c r="M180" s="3" t="s">
        <v>514</v>
      </c>
      <c r="P180" s="3" t="s">
        <v>85</v>
      </c>
      <c r="R180" s="3" t="s">
        <v>3298</v>
      </c>
      <c r="AC180" s="3" t="s">
        <v>342</v>
      </c>
      <c r="AD180" s="3" t="s">
        <v>342</v>
      </c>
      <c r="AS180" s="3" t="s">
        <v>87</v>
      </c>
      <c r="AV180" s="3" t="s">
        <v>155</v>
      </c>
      <c r="BI180" s="3" t="s">
        <v>2224</v>
      </c>
      <c r="BK180" s="3" t="s">
        <v>331</v>
      </c>
      <c r="BX180" s="3" t="s">
        <v>215</v>
      </c>
      <c r="CF180" s="3">
        <v>10</v>
      </c>
      <c r="CG180" s="3">
        <v>55</v>
      </c>
      <c r="CH180" s="3">
        <v>100</v>
      </c>
      <c r="CI180" s="3" t="s">
        <v>2225</v>
      </c>
      <c r="CK180" s="3" t="s">
        <v>48</v>
      </c>
      <c r="CL180" s="3" t="s">
        <v>2226</v>
      </c>
      <c r="CN180" s="3" t="s">
        <v>72</v>
      </c>
      <c r="CO180" s="3" t="s">
        <v>176</v>
      </c>
      <c r="CP180" s="3" t="s">
        <v>2227</v>
      </c>
      <c r="CR180" s="3" t="s">
        <v>146</v>
      </c>
      <c r="CS180" s="3" t="s">
        <v>2228</v>
      </c>
      <c r="CU180" s="3" t="s">
        <v>100</v>
      </c>
      <c r="CV180" s="3" t="s">
        <v>75</v>
      </c>
      <c r="CW180" s="3" t="s">
        <v>100</v>
      </c>
      <c r="CX180" s="3" t="s">
        <v>100</v>
      </c>
      <c r="CY180" s="3" t="s">
        <v>75</v>
      </c>
      <c r="CZ180" s="3" t="s">
        <v>75</v>
      </c>
      <c r="DA180" s="3" t="s">
        <v>100</v>
      </c>
      <c r="DB180" s="3" t="s">
        <v>75</v>
      </c>
      <c r="DF180" s="3" t="s">
        <v>2229</v>
      </c>
      <c r="DG180" s="3" t="s">
        <v>2230</v>
      </c>
    </row>
    <row r="181" spans="1:116" s="3" customFormat="1" x14ac:dyDescent="0.35">
      <c r="A181" s="3" t="s">
        <v>2071</v>
      </c>
      <c r="B181" s="3" t="s">
        <v>2072</v>
      </c>
      <c r="C181" s="3" t="s">
        <v>829</v>
      </c>
      <c r="E181" s="3">
        <v>7632413400</v>
      </c>
      <c r="F181" s="3" t="s">
        <v>2073</v>
      </c>
      <c r="G181" s="4">
        <v>44138.609953703701</v>
      </c>
      <c r="H181" s="3" t="s">
        <v>48</v>
      </c>
      <c r="J181" s="3" t="s">
        <v>83</v>
      </c>
      <c r="M181" s="3" t="s">
        <v>1797</v>
      </c>
      <c r="P181" s="3" t="s">
        <v>85</v>
      </c>
      <c r="R181" s="3" t="s">
        <v>3298</v>
      </c>
      <c r="AC181" s="3" t="s">
        <v>330</v>
      </c>
      <c r="AD181" s="3" t="s">
        <v>330</v>
      </c>
      <c r="AS181" s="3" t="s">
        <v>64</v>
      </c>
      <c r="AV181" s="3" t="s">
        <v>2074</v>
      </c>
      <c r="BK181" s="3" t="s">
        <v>695</v>
      </c>
      <c r="BX181" s="3" t="s">
        <v>245</v>
      </c>
      <c r="CG181" s="3">
        <v>12</v>
      </c>
      <c r="CH181" s="3">
        <v>20</v>
      </c>
      <c r="CI181" s="3" t="s">
        <v>2075</v>
      </c>
      <c r="CK181" s="3" t="s">
        <v>48</v>
      </c>
      <c r="CL181" s="3" t="s">
        <v>2076</v>
      </c>
      <c r="CN181" s="3" t="s">
        <v>72</v>
      </c>
      <c r="CO181" s="3" t="s">
        <v>176</v>
      </c>
      <c r="CP181" s="3" t="s">
        <v>2077</v>
      </c>
      <c r="CR181" s="3" t="s">
        <v>146</v>
      </c>
      <c r="CS181" s="3" t="s">
        <v>2078</v>
      </c>
      <c r="CU181" s="3" t="s">
        <v>75</v>
      </c>
      <c r="CV181" s="3" t="s">
        <v>75</v>
      </c>
      <c r="CW181" s="3" t="s">
        <v>75</v>
      </c>
      <c r="CX181" s="3" t="s">
        <v>75</v>
      </c>
      <c r="CY181" s="3" t="s">
        <v>76</v>
      </c>
      <c r="CZ181" s="3" t="s">
        <v>75</v>
      </c>
      <c r="DA181" s="3" t="s">
        <v>75</v>
      </c>
      <c r="DB181" s="3" t="s">
        <v>76</v>
      </c>
      <c r="DG181" s="3" t="s">
        <v>2079</v>
      </c>
    </row>
    <row r="182" spans="1:116" s="3" customFormat="1" x14ac:dyDescent="0.35">
      <c r="A182" s="3" t="s">
        <v>2110</v>
      </c>
      <c r="B182" s="3" t="s">
        <v>2111</v>
      </c>
      <c r="C182" s="3" t="s">
        <v>2112</v>
      </c>
      <c r="D182" s="3" t="s">
        <v>2113</v>
      </c>
      <c r="E182" s="3" t="s">
        <v>2114</v>
      </c>
      <c r="F182" s="3" t="s">
        <v>2115</v>
      </c>
      <c r="G182" s="4">
        <v>44138.577060185184</v>
      </c>
      <c r="H182" s="3" t="s">
        <v>48</v>
      </c>
      <c r="J182" s="3" t="s">
        <v>83</v>
      </c>
      <c r="M182" s="3" t="s">
        <v>389</v>
      </c>
      <c r="P182" s="3" t="s">
        <v>85</v>
      </c>
      <c r="R182" s="3" t="s">
        <v>3298</v>
      </c>
      <c r="AC182" s="3" t="s">
        <v>1136</v>
      </c>
      <c r="AD182" s="3" t="s">
        <v>1136</v>
      </c>
      <c r="AS182" s="3" t="s">
        <v>87</v>
      </c>
      <c r="AV182" s="3" t="s">
        <v>463</v>
      </c>
      <c r="BK182" s="3" t="s">
        <v>331</v>
      </c>
      <c r="BX182" s="3" t="s">
        <v>55</v>
      </c>
      <c r="CF182" s="3">
        <v>5</v>
      </c>
      <c r="CG182" s="3" t="s">
        <v>2116</v>
      </c>
      <c r="CH182" s="3" t="s">
        <v>2117</v>
      </c>
      <c r="CI182" s="3" t="s">
        <v>2118</v>
      </c>
      <c r="CK182" s="3" t="s">
        <v>48</v>
      </c>
      <c r="CL182" s="3" t="s">
        <v>2119</v>
      </c>
      <c r="CN182" s="3" t="s">
        <v>72</v>
      </c>
      <c r="CO182" s="3" t="s">
        <v>72</v>
      </c>
      <c r="CP182" s="3" t="s">
        <v>2120</v>
      </c>
      <c r="CR182" s="3" t="s">
        <v>146</v>
      </c>
      <c r="CS182" s="3" t="s">
        <v>2121</v>
      </c>
      <c r="CU182" s="3" t="s">
        <v>76</v>
      </c>
      <c r="CV182" s="3" t="s">
        <v>75</v>
      </c>
      <c r="CW182" s="3" t="s">
        <v>75</v>
      </c>
      <c r="CX182" s="3" t="s">
        <v>75</v>
      </c>
      <c r="CY182" s="3" t="s">
        <v>75</v>
      </c>
      <c r="CZ182" s="3" t="s">
        <v>100</v>
      </c>
      <c r="DA182" s="3" t="s">
        <v>100</v>
      </c>
      <c r="DB182" s="3" t="s">
        <v>75</v>
      </c>
      <c r="DF182" s="3" t="s">
        <v>2122</v>
      </c>
      <c r="DG182" s="3" t="s">
        <v>2123</v>
      </c>
      <c r="DJ182" s="3" t="s">
        <v>397</v>
      </c>
      <c r="DK182" s="3" t="s">
        <v>234</v>
      </c>
    </row>
    <row r="183" spans="1:116" s="3" customFormat="1" x14ac:dyDescent="0.35">
      <c r="A183" s="3" t="s">
        <v>1084</v>
      </c>
      <c r="B183" s="3" t="s">
        <v>1085</v>
      </c>
      <c r="C183" s="3" t="s">
        <v>1086</v>
      </c>
      <c r="D183" s="3" t="s">
        <v>120</v>
      </c>
      <c r="E183" s="3">
        <v>6513792741</v>
      </c>
      <c r="F183" s="3" t="s">
        <v>1087</v>
      </c>
      <c r="G183" s="4">
        <v>44144.564502314817</v>
      </c>
      <c r="H183" s="3" t="s">
        <v>61</v>
      </c>
      <c r="J183" s="3" t="s">
        <v>83</v>
      </c>
      <c r="M183" s="3" t="s">
        <v>596</v>
      </c>
      <c r="P183" s="3" t="s">
        <v>109</v>
      </c>
      <c r="T183" s="3" t="s">
        <v>3298</v>
      </c>
      <c r="AC183" s="3" t="s">
        <v>1088</v>
      </c>
      <c r="AD183" s="3" t="s">
        <v>1088</v>
      </c>
      <c r="AS183" s="3" t="s">
        <v>52</v>
      </c>
      <c r="AV183" s="3" t="s">
        <v>112</v>
      </c>
      <c r="BI183" s="3" t="s">
        <v>1089</v>
      </c>
      <c r="BK183" s="3" t="s">
        <v>157</v>
      </c>
      <c r="BX183" s="3" t="s">
        <v>215</v>
      </c>
      <c r="CF183" s="3">
        <v>14000</v>
      </c>
      <c r="CG183" s="3">
        <v>400</v>
      </c>
      <c r="CH183" s="3">
        <v>35000</v>
      </c>
      <c r="CI183" s="3" t="s">
        <v>1090</v>
      </c>
      <c r="CK183" s="3" t="s">
        <v>61</v>
      </c>
      <c r="CN183" s="3" t="s">
        <v>176</v>
      </c>
      <c r="CP183" s="3" t="s">
        <v>1091</v>
      </c>
      <c r="CR183" s="3" t="s">
        <v>195</v>
      </c>
      <c r="CS183" s="3" t="s">
        <v>1092</v>
      </c>
      <c r="CU183" s="3" t="s">
        <v>75</v>
      </c>
      <c r="CV183" s="3" t="s">
        <v>75</v>
      </c>
      <c r="CW183" s="3" t="s">
        <v>100</v>
      </c>
      <c r="CX183" s="3" t="s">
        <v>100</v>
      </c>
      <c r="CY183" s="3" t="s">
        <v>75</v>
      </c>
      <c r="CZ183" s="3" t="s">
        <v>100</v>
      </c>
      <c r="DA183" s="3" t="s">
        <v>100</v>
      </c>
      <c r="DB183" s="3" t="s">
        <v>100</v>
      </c>
      <c r="DF183" s="3" t="s">
        <v>1093</v>
      </c>
      <c r="DG183" s="3" t="s">
        <v>1094</v>
      </c>
      <c r="DJ183" s="3" t="s">
        <v>133</v>
      </c>
      <c r="DK183" s="3" t="s">
        <v>102</v>
      </c>
      <c r="DL183" s="3" t="s">
        <v>48</v>
      </c>
    </row>
    <row r="184" spans="1:116" s="3" customFormat="1" x14ac:dyDescent="0.35">
      <c r="A184" s="3" t="s">
        <v>3006</v>
      </c>
      <c r="B184" s="3" t="s">
        <v>3007</v>
      </c>
      <c r="C184" s="3" t="s">
        <v>3008</v>
      </c>
      <c r="D184" s="3" t="s">
        <v>120</v>
      </c>
      <c r="E184" s="3">
        <v>3202358504</v>
      </c>
      <c r="F184" s="3" t="s">
        <v>3009</v>
      </c>
      <c r="G184" s="4">
        <v>44137.518506944441</v>
      </c>
      <c r="H184" s="3" t="s">
        <v>61</v>
      </c>
      <c r="J184" s="3" t="s">
        <v>83</v>
      </c>
      <c r="M184" s="3" t="s">
        <v>3010</v>
      </c>
      <c r="P184" s="3" t="s">
        <v>226</v>
      </c>
      <c r="X184" s="3" t="s">
        <v>3298</v>
      </c>
      <c r="AC184" s="3" t="s">
        <v>37</v>
      </c>
      <c r="AD184" s="3" t="s">
        <v>37</v>
      </c>
      <c r="AQ184" s="3" t="s">
        <v>3011</v>
      </c>
      <c r="AS184" s="3" t="s">
        <v>124</v>
      </c>
      <c r="AV184" s="3" t="s">
        <v>155</v>
      </c>
      <c r="BK184" s="3" t="s">
        <v>804</v>
      </c>
      <c r="BX184" s="3" t="s">
        <v>504</v>
      </c>
      <c r="CK184" s="3" t="s">
        <v>61</v>
      </c>
      <c r="CN184" s="3" t="s">
        <v>176</v>
      </c>
      <c r="CR184" s="3" t="s">
        <v>195</v>
      </c>
      <c r="CU184" s="3" t="s">
        <v>76</v>
      </c>
      <c r="CV184" s="3" t="s">
        <v>75</v>
      </c>
      <c r="CW184" s="3" t="s">
        <v>75</v>
      </c>
      <c r="CX184" s="3" t="s">
        <v>75</v>
      </c>
      <c r="CY184" s="3" t="s">
        <v>100</v>
      </c>
      <c r="CZ184" s="3" t="s">
        <v>100</v>
      </c>
      <c r="DA184" s="3" t="s">
        <v>100</v>
      </c>
      <c r="DB184" s="3" t="s">
        <v>75</v>
      </c>
      <c r="DL184" s="3" t="s">
        <v>61</v>
      </c>
    </row>
    <row r="185" spans="1:116" s="3" customFormat="1" x14ac:dyDescent="0.35">
      <c r="A185" s="3" t="s">
        <v>2155</v>
      </c>
      <c r="B185" s="3" t="s">
        <v>2156</v>
      </c>
      <c r="C185" s="3" t="s">
        <v>2157</v>
      </c>
      <c r="D185" s="3" t="s">
        <v>2158</v>
      </c>
      <c r="F185" s="3" t="s">
        <v>2159</v>
      </c>
      <c r="G185" s="4">
        <v>44138.518229166664</v>
      </c>
      <c r="H185" s="3" t="s">
        <v>61</v>
      </c>
      <c r="J185" s="3" t="s">
        <v>83</v>
      </c>
      <c r="M185" s="3" t="s">
        <v>389</v>
      </c>
      <c r="P185" s="3" t="s">
        <v>226</v>
      </c>
      <c r="X185" s="3" t="s">
        <v>3298</v>
      </c>
      <c r="AC185" s="3" t="s">
        <v>37</v>
      </c>
      <c r="AD185" s="3" t="s">
        <v>37</v>
      </c>
      <c r="AQ185" s="3" t="s">
        <v>2160</v>
      </c>
      <c r="AS185" s="3" t="s">
        <v>273</v>
      </c>
      <c r="AV185" s="3" t="s">
        <v>463</v>
      </c>
      <c r="BI185" s="3" t="s">
        <v>2161</v>
      </c>
      <c r="BK185" s="3" t="s">
        <v>2162</v>
      </c>
      <c r="CR185" s="3" t="s">
        <v>146</v>
      </c>
      <c r="CS185" s="3" t="s">
        <v>2163</v>
      </c>
      <c r="DF185" s="3" t="s">
        <v>2164</v>
      </c>
      <c r="DG185" s="3" t="s">
        <v>2165</v>
      </c>
      <c r="DJ185" s="3" t="s">
        <v>963</v>
      </c>
      <c r="DK185" s="3" t="s">
        <v>234</v>
      </c>
      <c r="DL185" s="3" t="s">
        <v>61</v>
      </c>
    </row>
    <row r="186" spans="1:116" s="3" customFormat="1" x14ac:dyDescent="0.35">
      <c r="A186" s="3" t="s">
        <v>2318</v>
      </c>
      <c r="B186" s="3" t="s">
        <v>2319</v>
      </c>
      <c r="C186" s="3" t="s">
        <v>2320</v>
      </c>
      <c r="D186" s="3" t="s">
        <v>2321</v>
      </c>
      <c r="E186" s="3">
        <v>6513617243</v>
      </c>
      <c r="F186" s="3" t="s">
        <v>2322</v>
      </c>
      <c r="G186" s="4">
        <v>44138.397685185184</v>
      </c>
      <c r="H186" s="3" t="s">
        <v>48</v>
      </c>
      <c r="J186" s="3" t="s">
        <v>83</v>
      </c>
      <c r="P186" s="3" t="s">
        <v>226</v>
      </c>
      <c r="X186" s="3" t="s">
        <v>3298</v>
      </c>
      <c r="AC186" s="3" t="s">
        <v>1714</v>
      </c>
      <c r="AD186" s="3" t="s">
        <v>1714</v>
      </c>
      <c r="AS186" s="3" t="s">
        <v>52</v>
      </c>
      <c r="AV186" s="3" t="s">
        <v>112</v>
      </c>
      <c r="BK186" s="3" t="s">
        <v>2323</v>
      </c>
      <c r="BX186" s="3" t="s">
        <v>504</v>
      </c>
      <c r="CK186" s="3" t="s">
        <v>61</v>
      </c>
      <c r="CN186" s="3" t="s">
        <v>176</v>
      </c>
      <c r="CR186" s="3" t="s">
        <v>146</v>
      </c>
      <c r="CU186" s="3" t="s">
        <v>100</v>
      </c>
      <c r="CV186" s="3" t="s">
        <v>100</v>
      </c>
      <c r="CW186" s="3" t="s">
        <v>75</v>
      </c>
      <c r="CX186" s="3" t="s">
        <v>75</v>
      </c>
      <c r="CY186" s="3" t="s">
        <v>75</v>
      </c>
      <c r="DA186" s="3" t="s">
        <v>101</v>
      </c>
      <c r="DB186" s="3" t="s">
        <v>76</v>
      </c>
      <c r="DF186" s="3" t="s">
        <v>2324</v>
      </c>
      <c r="DG186" s="3" t="s">
        <v>2325</v>
      </c>
    </row>
    <row r="187" spans="1:116" s="3" customFormat="1" x14ac:dyDescent="0.35">
      <c r="A187" s="3" t="s">
        <v>995</v>
      </c>
      <c r="B187" s="3" t="s">
        <v>996</v>
      </c>
      <c r="C187" s="3" t="s">
        <v>997</v>
      </c>
      <c r="D187" s="3" t="s">
        <v>998</v>
      </c>
      <c r="E187" s="3" t="s">
        <v>999</v>
      </c>
      <c r="F187" s="3" t="s">
        <v>1000</v>
      </c>
      <c r="G187" s="4">
        <v>44144.641400462962</v>
      </c>
      <c r="H187" s="3" t="s">
        <v>61</v>
      </c>
      <c r="J187" s="3" t="s">
        <v>83</v>
      </c>
      <c r="P187" s="3" t="s">
        <v>226</v>
      </c>
      <c r="X187" s="3" t="s">
        <v>3298</v>
      </c>
      <c r="AC187" s="3" t="s">
        <v>1001</v>
      </c>
      <c r="AD187" s="3" t="s">
        <v>1001</v>
      </c>
      <c r="AS187" s="3" t="s">
        <v>124</v>
      </c>
      <c r="AV187" s="3" t="s">
        <v>1002</v>
      </c>
      <c r="BI187" s="3" t="s">
        <v>1003</v>
      </c>
      <c r="BK187" s="3" t="s">
        <v>1004</v>
      </c>
      <c r="BX187" s="3" t="s">
        <v>543</v>
      </c>
      <c r="CI187" s="3" t="s">
        <v>1005</v>
      </c>
      <c r="CK187" s="3" t="s">
        <v>61</v>
      </c>
      <c r="CN187" s="3" t="s">
        <v>465</v>
      </c>
      <c r="CP187" s="3" t="s">
        <v>1006</v>
      </c>
      <c r="CR187" s="3" t="s">
        <v>73</v>
      </c>
      <c r="CS187" s="3" t="s">
        <v>1007</v>
      </c>
      <c r="CU187" s="3" t="s">
        <v>100</v>
      </c>
      <c r="CV187" s="3" t="s">
        <v>100</v>
      </c>
      <c r="CW187" s="3" t="s">
        <v>100</v>
      </c>
      <c r="CX187" s="3" t="s">
        <v>100</v>
      </c>
      <c r="CY187" s="3" t="s">
        <v>75</v>
      </c>
      <c r="CZ187" s="3" t="s">
        <v>100</v>
      </c>
      <c r="DA187" s="3" t="s">
        <v>100</v>
      </c>
      <c r="DF187" s="3" t="s">
        <v>1008</v>
      </c>
      <c r="DG187" s="3" t="s">
        <v>1009</v>
      </c>
      <c r="DK187" s="3" t="s">
        <v>102</v>
      </c>
    </row>
    <row r="188" spans="1:116" s="3" customFormat="1" x14ac:dyDescent="0.35">
      <c r="A188" s="3" t="s">
        <v>995</v>
      </c>
      <c r="B188" s="3" t="s">
        <v>1287</v>
      </c>
      <c r="C188" s="3" t="s">
        <v>1288</v>
      </c>
      <c r="D188" s="3" t="s">
        <v>1289</v>
      </c>
      <c r="E188" s="3" t="s">
        <v>1290</v>
      </c>
      <c r="F188" s="3" t="s">
        <v>1291</v>
      </c>
      <c r="G188" s="4">
        <v>44144.523680555554</v>
      </c>
      <c r="H188" s="3" t="s">
        <v>61</v>
      </c>
      <c r="J188" s="3" t="s">
        <v>83</v>
      </c>
      <c r="M188" s="3" t="s">
        <v>112</v>
      </c>
      <c r="P188" s="3" t="s">
        <v>226</v>
      </c>
      <c r="X188" s="3" t="s">
        <v>3298</v>
      </c>
      <c r="AC188" s="3" t="s">
        <v>1292</v>
      </c>
      <c r="AD188" s="3" t="s">
        <v>1292</v>
      </c>
      <c r="AQ188" s="3" t="s">
        <v>1293</v>
      </c>
      <c r="AS188" s="3" t="s">
        <v>1294</v>
      </c>
      <c r="AT188" s="3" t="s">
        <v>1295</v>
      </c>
      <c r="AV188" s="3" t="s">
        <v>1296</v>
      </c>
      <c r="BI188" s="3" t="s">
        <v>1297</v>
      </c>
      <c r="BK188" s="3" t="s">
        <v>1298</v>
      </c>
      <c r="BX188" s="3" t="s">
        <v>543</v>
      </c>
      <c r="CI188" s="3" t="s">
        <v>1299</v>
      </c>
      <c r="CK188" s="3" t="s">
        <v>61</v>
      </c>
      <c r="CN188" s="3" t="s">
        <v>176</v>
      </c>
      <c r="CP188" s="3" t="s">
        <v>1300</v>
      </c>
      <c r="CR188" s="3" t="s">
        <v>195</v>
      </c>
      <c r="CS188" s="3" t="s">
        <v>1301</v>
      </c>
      <c r="CU188" s="3" t="s">
        <v>100</v>
      </c>
      <c r="CV188" s="3" t="s">
        <v>100</v>
      </c>
      <c r="CW188" s="3" t="s">
        <v>100</v>
      </c>
      <c r="CX188" s="3" t="s">
        <v>76</v>
      </c>
      <c r="CZ188" s="3" t="s">
        <v>75</v>
      </c>
      <c r="DA188" s="3" t="s">
        <v>100</v>
      </c>
      <c r="DB188" s="3" t="s">
        <v>75</v>
      </c>
      <c r="DC188" s="3" t="s">
        <v>100</v>
      </c>
      <c r="DD188" s="3" t="s">
        <v>1302</v>
      </c>
      <c r="DF188" s="3" t="s">
        <v>1303</v>
      </c>
      <c r="DG188" s="3" t="s">
        <v>1304</v>
      </c>
      <c r="DH188" s="3" t="s">
        <v>1305</v>
      </c>
      <c r="DJ188" s="3" t="s">
        <v>291</v>
      </c>
      <c r="DK188" s="3" t="s">
        <v>234</v>
      </c>
      <c r="DL188" s="3" t="s">
        <v>48</v>
      </c>
    </row>
    <row r="189" spans="1:116" s="3" customFormat="1" x14ac:dyDescent="0.35">
      <c r="A189" s="3" t="s">
        <v>1367</v>
      </c>
      <c r="B189" s="3" t="s">
        <v>1252</v>
      </c>
      <c r="C189" s="3" t="s">
        <v>1368</v>
      </c>
      <c r="E189" s="3" t="s">
        <v>1369</v>
      </c>
      <c r="F189" s="3" t="s">
        <v>1370</v>
      </c>
      <c r="G189" s="4">
        <v>44144.516608796293</v>
      </c>
      <c r="H189" s="3" t="s">
        <v>61</v>
      </c>
      <c r="J189" s="3" t="s">
        <v>83</v>
      </c>
      <c r="M189" s="3" t="s">
        <v>271</v>
      </c>
      <c r="P189" s="3" t="s">
        <v>85</v>
      </c>
      <c r="R189" s="3" t="s">
        <v>3298</v>
      </c>
      <c r="AC189" s="3" t="s">
        <v>187</v>
      </c>
      <c r="AD189" s="3" t="s">
        <v>187</v>
      </c>
      <c r="AS189" s="3" t="s">
        <v>273</v>
      </c>
      <c r="AV189" s="3" t="s">
        <v>1371</v>
      </c>
      <c r="BK189" s="3" t="s">
        <v>695</v>
      </c>
      <c r="BX189" s="3" t="s">
        <v>68</v>
      </c>
      <c r="CI189" s="3" t="s">
        <v>1372</v>
      </c>
      <c r="CK189" s="3" t="s">
        <v>61</v>
      </c>
      <c r="CN189" s="3" t="s">
        <v>99</v>
      </c>
      <c r="CR189" s="3" t="s">
        <v>146</v>
      </c>
      <c r="CU189" s="3" t="s">
        <v>75</v>
      </c>
      <c r="CV189" s="3" t="s">
        <v>75</v>
      </c>
      <c r="CW189" s="3" t="s">
        <v>75</v>
      </c>
      <c r="CX189" s="3" t="s">
        <v>76</v>
      </c>
      <c r="CY189" s="3" t="s">
        <v>76</v>
      </c>
      <c r="CZ189" s="3" t="s">
        <v>75</v>
      </c>
      <c r="DA189" s="3" t="s">
        <v>75</v>
      </c>
      <c r="DB189" s="3" t="s">
        <v>76</v>
      </c>
      <c r="DL189" s="3" t="s">
        <v>61</v>
      </c>
    </row>
    <row r="190" spans="1:116" s="3" customFormat="1" x14ac:dyDescent="0.35">
      <c r="A190" s="3" t="s">
        <v>312</v>
      </c>
      <c r="B190" s="3" t="s">
        <v>313</v>
      </c>
      <c r="C190" s="3" t="s">
        <v>314</v>
      </c>
      <c r="E190" s="3">
        <v>6122428868</v>
      </c>
      <c r="F190" s="3" t="s">
        <v>315</v>
      </c>
      <c r="G190" s="4">
        <v>44151.611840277779</v>
      </c>
      <c r="H190" s="3" t="s">
        <v>61</v>
      </c>
      <c r="J190" s="3" t="s">
        <v>83</v>
      </c>
      <c r="M190" s="3" t="s">
        <v>316</v>
      </c>
      <c r="P190" s="3" t="s">
        <v>50</v>
      </c>
      <c r="Q190" s="3" t="s">
        <v>3298</v>
      </c>
      <c r="AC190" s="3" t="s">
        <v>317</v>
      </c>
      <c r="AD190" s="3" t="s">
        <v>317</v>
      </c>
      <c r="AS190" s="3" t="s">
        <v>52</v>
      </c>
      <c r="AV190" s="3" t="s">
        <v>318</v>
      </c>
      <c r="BI190" s="3" t="s">
        <v>319</v>
      </c>
      <c r="BK190" s="3" t="s">
        <v>213</v>
      </c>
      <c r="BV190" s="3" t="s">
        <v>320</v>
      </c>
      <c r="BX190" s="3" t="s">
        <v>55</v>
      </c>
      <c r="CF190" s="3">
        <v>100</v>
      </c>
      <c r="CG190" s="3">
        <v>300</v>
      </c>
      <c r="CH190" s="3">
        <v>5000</v>
      </c>
      <c r="CI190" s="3" t="s">
        <v>321</v>
      </c>
      <c r="CK190" s="3" t="s">
        <v>61</v>
      </c>
      <c r="CN190" s="3" t="s">
        <v>193</v>
      </c>
      <c r="CP190" s="3" t="s">
        <v>322</v>
      </c>
      <c r="CR190" s="3" t="s">
        <v>146</v>
      </c>
      <c r="CU190" s="3" t="s">
        <v>100</v>
      </c>
      <c r="CV190" s="3" t="s">
        <v>100</v>
      </c>
      <c r="CW190" s="3" t="s">
        <v>75</v>
      </c>
      <c r="CX190" s="3" t="s">
        <v>75</v>
      </c>
      <c r="CY190" s="3" t="s">
        <v>75</v>
      </c>
      <c r="CZ190" s="3" t="s">
        <v>100</v>
      </c>
      <c r="DA190" s="3" t="s">
        <v>100</v>
      </c>
      <c r="DB190" s="3" t="s">
        <v>100</v>
      </c>
      <c r="DF190" s="3" t="s">
        <v>323</v>
      </c>
      <c r="DG190" s="3" t="s">
        <v>324</v>
      </c>
      <c r="DJ190" s="3" t="s">
        <v>164</v>
      </c>
      <c r="DK190" s="3" t="s">
        <v>165</v>
      </c>
      <c r="DL190" s="3" t="s">
        <v>61</v>
      </c>
    </row>
    <row r="191" spans="1:116" s="3" customFormat="1" x14ac:dyDescent="0.35">
      <c r="A191" s="3" t="s">
        <v>1382</v>
      </c>
      <c r="B191" s="3" t="s">
        <v>253</v>
      </c>
      <c r="C191" s="3" t="s">
        <v>1383</v>
      </c>
      <c r="D191" s="3" t="s">
        <v>1384</v>
      </c>
      <c r="E191" s="3">
        <v>6126960867</v>
      </c>
      <c r="F191" s="3" t="s">
        <v>1385</v>
      </c>
      <c r="G191" s="4">
        <v>44144.513738425929</v>
      </c>
      <c r="H191" s="3" t="s">
        <v>61</v>
      </c>
      <c r="J191" s="3" t="s">
        <v>83</v>
      </c>
      <c r="M191" s="3" t="s">
        <v>112</v>
      </c>
      <c r="P191" s="3" t="s">
        <v>85</v>
      </c>
      <c r="R191" s="3" t="s">
        <v>3298</v>
      </c>
      <c r="AC191" s="3" t="s">
        <v>187</v>
      </c>
      <c r="AD191" s="3" t="s">
        <v>187</v>
      </c>
      <c r="AS191" s="3" t="s">
        <v>52</v>
      </c>
      <c r="AV191" s="3" t="s">
        <v>142</v>
      </c>
      <c r="BK191" s="3" t="s">
        <v>288</v>
      </c>
      <c r="CR191" s="3" t="s">
        <v>195</v>
      </c>
      <c r="CS191" s="3" t="s">
        <v>1386</v>
      </c>
      <c r="DF191" s="3" t="s">
        <v>1387</v>
      </c>
      <c r="DG191" s="3" t="s">
        <v>1388</v>
      </c>
      <c r="DJ191" s="3" t="s">
        <v>397</v>
      </c>
      <c r="DK191" s="3" t="s">
        <v>234</v>
      </c>
      <c r="DL191" s="3" t="s">
        <v>61</v>
      </c>
    </row>
    <row r="192" spans="1:116" s="3" customFormat="1" x14ac:dyDescent="0.35">
      <c r="A192" s="3" t="s">
        <v>882</v>
      </c>
      <c r="B192" s="3" t="s">
        <v>883</v>
      </c>
      <c r="C192" s="3" t="s">
        <v>884</v>
      </c>
      <c r="D192" s="3" t="s">
        <v>885</v>
      </c>
      <c r="F192" s="3" t="s">
        <v>886</v>
      </c>
      <c r="G192" s="4">
        <v>44144.715486111112</v>
      </c>
      <c r="H192" s="3" t="s">
        <v>61</v>
      </c>
      <c r="J192" s="3" t="s">
        <v>83</v>
      </c>
      <c r="M192" s="3" t="s">
        <v>389</v>
      </c>
      <c r="P192" s="3" t="s">
        <v>404</v>
      </c>
      <c r="U192" s="3" t="s">
        <v>3298</v>
      </c>
      <c r="AC192" s="3" t="s">
        <v>887</v>
      </c>
      <c r="AD192" s="3" t="s">
        <v>887</v>
      </c>
      <c r="AS192" s="3" t="s">
        <v>273</v>
      </c>
      <c r="AV192" s="3" t="s">
        <v>142</v>
      </c>
      <c r="BK192" s="3" t="s">
        <v>275</v>
      </c>
      <c r="CK192" s="3" t="s">
        <v>48</v>
      </c>
      <c r="CL192" s="3" t="s">
        <v>888</v>
      </c>
      <c r="CN192" s="3" t="s">
        <v>99</v>
      </c>
      <c r="CO192" s="3" t="s">
        <v>99</v>
      </c>
      <c r="CR192" s="3" t="s">
        <v>195</v>
      </c>
      <c r="CU192" s="3" t="s">
        <v>75</v>
      </c>
      <c r="CV192" s="3" t="s">
        <v>75</v>
      </c>
      <c r="CW192" s="3" t="s">
        <v>75</v>
      </c>
      <c r="CX192" s="3" t="s">
        <v>75</v>
      </c>
      <c r="CY192" s="3" t="s">
        <v>75</v>
      </c>
      <c r="CZ192" s="3" t="s">
        <v>75</v>
      </c>
      <c r="DA192" s="3" t="s">
        <v>75</v>
      </c>
      <c r="DB192" s="3" t="s">
        <v>76</v>
      </c>
      <c r="DF192" s="3" t="s">
        <v>889</v>
      </c>
      <c r="DH192" s="3" t="s">
        <v>890</v>
      </c>
      <c r="DL192" s="3" t="s">
        <v>48</v>
      </c>
    </row>
    <row r="193" spans="1:116" s="3" customFormat="1" x14ac:dyDescent="0.35">
      <c r="A193" s="3" t="s">
        <v>2858</v>
      </c>
      <c r="B193" s="3" t="s">
        <v>2859</v>
      </c>
      <c r="C193" s="3" t="s">
        <v>2860</v>
      </c>
      <c r="D193" s="3" t="s">
        <v>2861</v>
      </c>
      <c r="E193" s="3">
        <v>8126061506</v>
      </c>
      <c r="F193" s="3" t="s">
        <v>2862</v>
      </c>
      <c r="G193" s="4">
        <v>44137.564317129632</v>
      </c>
      <c r="H193" s="3" t="s">
        <v>48</v>
      </c>
      <c r="J193" s="3" t="s">
        <v>2863</v>
      </c>
      <c r="P193" s="3" t="s">
        <v>109</v>
      </c>
      <c r="T193" s="3" t="s">
        <v>3298</v>
      </c>
      <c r="AC193" s="3" t="s">
        <v>1607</v>
      </c>
      <c r="AD193" s="3" t="s">
        <v>1607</v>
      </c>
      <c r="AS193" s="3" t="s">
        <v>87</v>
      </c>
      <c r="AV193" s="3" t="s">
        <v>1772</v>
      </c>
      <c r="BI193" s="3" t="s">
        <v>2864</v>
      </c>
      <c r="BK193" s="3" t="s">
        <v>706</v>
      </c>
      <c r="BX193" s="3" t="s">
        <v>2865</v>
      </c>
      <c r="CI193" s="3" t="s">
        <v>2866</v>
      </c>
      <c r="CK193" s="3" t="s">
        <v>48</v>
      </c>
      <c r="CN193" s="3" t="s">
        <v>193</v>
      </c>
      <c r="CO193" s="3" t="s">
        <v>193</v>
      </c>
      <c r="CR193" s="3" t="s">
        <v>146</v>
      </c>
      <c r="CU193" s="3" t="s">
        <v>100</v>
      </c>
      <c r="CV193" s="3" t="s">
        <v>100</v>
      </c>
      <c r="CW193" s="3" t="s">
        <v>75</v>
      </c>
      <c r="CX193" s="3" t="s">
        <v>75</v>
      </c>
      <c r="CY193" s="3" t="s">
        <v>75</v>
      </c>
      <c r="CZ193" s="3" t="s">
        <v>76</v>
      </c>
      <c r="DA193" s="3" t="s">
        <v>75</v>
      </c>
      <c r="DB193" s="3" t="s">
        <v>75</v>
      </c>
      <c r="DG193" s="3" t="s">
        <v>2867</v>
      </c>
      <c r="DK193" s="3" t="s">
        <v>134</v>
      </c>
    </row>
    <row r="194" spans="1:116" s="3" customFormat="1" x14ac:dyDescent="0.35">
      <c r="A194" s="3" t="s">
        <v>235</v>
      </c>
      <c r="B194" s="3" t="s">
        <v>236</v>
      </c>
      <c r="C194" s="3" t="s">
        <v>237</v>
      </c>
      <c r="D194" s="3" t="s">
        <v>238</v>
      </c>
      <c r="E194" s="3">
        <v>8313923565</v>
      </c>
      <c r="F194" s="3" t="s">
        <v>239</v>
      </c>
      <c r="G194" s="4">
        <v>44152.885358796295</v>
      </c>
      <c r="H194" s="3" t="s">
        <v>48</v>
      </c>
      <c r="J194" s="3" t="s">
        <v>240</v>
      </c>
      <c r="P194" s="3" t="s">
        <v>85</v>
      </c>
      <c r="R194" s="3" t="s">
        <v>3298</v>
      </c>
      <c r="AC194" s="3" t="s">
        <v>241</v>
      </c>
      <c r="AD194" s="3" t="s">
        <v>241</v>
      </c>
      <c r="AS194" s="3" t="s">
        <v>52</v>
      </c>
      <c r="AV194" s="3" t="s">
        <v>242</v>
      </c>
      <c r="BI194" s="3" t="s">
        <v>243</v>
      </c>
      <c r="BK194" s="3" t="s">
        <v>244</v>
      </c>
      <c r="BX194" s="3" t="s">
        <v>245</v>
      </c>
      <c r="CG194" s="3">
        <v>74</v>
      </c>
      <c r="CH194" s="3">
        <v>30</v>
      </c>
      <c r="CI194" s="3" t="s">
        <v>246</v>
      </c>
      <c r="CK194" s="3" t="s">
        <v>61</v>
      </c>
      <c r="CN194" s="3" t="s">
        <v>99</v>
      </c>
      <c r="CP194" s="3" t="s">
        <v>247</v>
      </c>
      <c r="CR194" s="3" t="s">
        <v>146</v>
      </c>
      <c r="CS194" s="3" t="s">
        <v>248</v>
      </c>
      <c r="CU194" s="3" t="s">
        <v>75</v>
      </c>
      <c r="CV194" s="3" t="s">
        <v>100</v>
      </c>
      <c r="CW194" s="3" t="s">
        <v>75</v>
      </c>
      <c r="CX194" s="3" t="s">
        <v>75</v>
      </c>
      <c r="CY194" s="3" t="s">
        <v>101</v>
      </c>
      <c r="CZ194" s="3" t="s">
        <v>75</v>
      </c>
      <c r="DA194" s="3" t="s">
        <v>75</v>
      </c>
      <c r="DB194" s="3" t="s">
        <v>76</v>
      </c>
      <c r="DF194" s="3" t="s">
        <v>249</v>
      </c>
      <c r="DG194" s="3" t="s">
        <v>250</v>
      </c>
      <c r="DH194" s="3" t="s">
        <v>251</v>
      </c>
      <c r="DK194" s="3" t="s">
        <v>165</v>
      </c>
    </row>
    <row r="195" spans="1:116" s="3" customFormat="1" x14ac:dyDescent="0.35">
      <c r="A195" s="3" t="s">
        <v>1178</v>
      </c>
      <c r="B195" s="3" t="s">
        <v>1179</v>
      </c>
      <c r="C195" s="3" t="s">
        <v>1180</v>
      </c>
      <c r="D195" s="3" t="s">
        <v>1181</v>
      </c>
      <c r="E195" s="3">
        <v>7632722017</v>
      </c>
      <c r="F195" s="3" t="s">
        <v>1182</v>
      </c>
      <c r="G195" s="4">
        <v>44144.539710648147</v>
      </c>
      <c r="H195" s="3" t="s">
        <v>61</v>
      </c>
      <c r="J195" s="3" t="s">
        <v>83</v>
      </c>
      <c r="M195" s="3" t="s">
        <v>1183</v>
      </c>
      <c r="P195" s="3" t="s">
        <v>85</v>
      </c>
      <c r="R195" s="3" t="s">
        <v>3298</v>
      </c>
      <c r="AC195" s="3" t="s">
        <v>1184</v>
      </c>
      <c r="AD195" s="3" t="s">
        <v>1184</v>
      </c>
      <c r="AS195" s="3" t="s">
        <v>87</v>
      </c>
      <c r="AV195" s="3" t="s">
        <v>155</v>
      </c>
      <c r="BK195" s="3" t="s">
        <v>1185</v>
      </c>
      <c r="BX195" s="3" t="s">
        <v>713</v>
      </c>
      <c r="CF195" s="3">
        <v>150</v>
      </c>
      <c r="CG195" s="3">
        <v>4200</v>
      </c>
      <c r="CI195" s="3" t="s">
        <v>1186</v>
      </c>
      <c r="CK195" s="3" t="s">
        <v>61</v>
      </c>
      <c r="CN195" s="3" t="s">
        <v>72</v>
      </c>
      <c r="CP195" s="3" t="s">
        <v>1187</v>
      </c>
      <c r="CR195" s="3" t="s">
        <v>146</v>
      </c>
      <c r="CS195" s="3" t="s">
        <v>1188</v>
      </c>
      <c r="CU195" s="3" t="s">
        <v>76</v>
      </c>
      <c r="CV195" s="3" t="s">
        <v>75</v>
      </c>
      <c r="CW195" s="3" t="s">
        <v>76</v>
      </c>
      <c r="CX195" s="3" t="s">
        <v>75</v>
      </c>
      <c r="CY195" s="3" t="s">
        <v>75</v>
      </c>
      <c r="CZ195" s="3" t="s">
        <v>75</v>
      </c>
      <c r="DA195" s="3" t="s">
        <v>75</v>
      </c>
      <c r="DB195" s="3" t="s">
        <v>76</v>
      </c>
      <c r="DF195" s="3" t="s">
        <v>1189</v>
      </c>
      <c r="DG195" s="3" t="s">
        <v>1190</v>
      </c>
      <c r="DL195" s="3" t="s">
        <v>61</v>
      </c>
    </row>
    <row r="196" spans="1:116" s="3" customFormat="1" x14ac:dyDescent="0.35">
      <c r="A196" s="3" t="s">
        <v>2493</v>
      </c>
      <c r="B196" s="3" t="s">
        <v>2494</v>
      </c>
      <c r="C196" s="3" t="s">
        <v>2495</v>
      </c>
      <c r="E196" s="3">
        <v>2184854424</v>
      </c>
      <c r="F196" s="3" t="s">
        <v>2496</v>
      </c>
      <c r="G196" s="4">
        <v>44137.672997685186</v>
      </c>
      <c r="H196" s="3" t="s">
        <v>61</v>
      </c>
      <c r="J196" s="3" t="s">
        <v>83</v>
      </c>
      <c r="M196" s="3" t="s">
        <v>2497</v>
      </c>
      <c r="P196" s="3" t="s">
        <v>109</v>
      </c>
      <c r="T196" s="3" t="s">
        <v>3298</v>
      </c>
      <c r="AC196" s="3" t="s">
        <v>583</v>
      </c>
      <c r="AD196" s="3" t="s">
        <v>583</v>
      </c>
      <c r="AQ196" s="3" t="s">
        <v>2498</v>
      </c>
      <c r="AS196" s="3" t="s">
        <v>64</v>
      </c>
      <c r="AV196" s="3" t="s">
        <v>2499</v>
      </c>
      <c r="BK196" s="3" t="s">
        <v>2195</v>
      </c>
      <c r="BX196" s="3" t="s">
        <v>18</v>
      </c>
      <c r="CI196" s="3" t="s">
        <v>2500</v>
      </c>
      <c r="CK196" s="3" t="s">
        <v>61</v>
      </c>
      <c r="CN196" s="3" t="s">
        <v>193</v>
      </c>
      <c r="CP196" s="3" t="s">
        <v>2501</v>
      </c>
      <c r="CR196" s="3" t="s">
        <v>146</v>
      </c>
      <c r="CU196" s="3" t="s">
        <v>75</v>
      </c>
      <c r="CV196" s="3" t="s">
        <v>100</v>
      </c>
      <c r="CW196" s="3" t="s">
        <v>75</v>
      </c>
      <c r="CX196" s="3" t="s">
        <v>101</v>
      </c>
      <c r="CY196" s="3" t="s">
        <v>75</v>
      </c>
      <c r="CZ196" s="3" t="s">
        <v>100</v>
      </c>
      <c r="DA196" s="3" t="s">
        <v>75</v>
      </c>
      <c r="DB196" s="3" t="s">
        <v>75</v>
      </c>
      <c r="DF196" s="3" t="s">
        <v>2502</v>
      </c>
      <c r="DG196" s="3" t="s">
        <v>2503</v>
      </c>
      <c r="DL196" s="3" t="s">
        <v>61</v>
      </c>
    </row>
    <row r="197" spans="1:116" s="3" customFormat="1" x14ac:dyDescent="0.35">
      <c r="A197" s="3" t="s">
        <v>2985</v>
      </c>
      <c r="B197" s="3" t="s">
        <v>2426</v>
      </c>
      <c r="C197" s="3" t="s">
        <v>2986</v>
      </c>
      <c r="D197" s="3" t="s">
        <v>2987</v>
      </c>
      <c r="F197" s="3" t="s">
        <v>2988</v>
      </c>
      <c r="G197" s="4">
        <v>44137.523125</v>
      </c>
      <c r="H197" s="3" t="s">
        <v>61</v>
      </c>
      <c r="J197" s="3" t="s">
        <v>83</v>
      </c>
      <c r="M197" s="3" t="s">
        <v>271</v>
      </c>
      <c r="P197" s="3" t="s">
        <v>50</v>
      </c>
      <c r="Q197" s="3" t="s">
        <v>3298</v>
      </c>
      <c r="AC197" s="3" t="s">
        <v>330</v>
      </c>
      <c r="AD197" s="3" t="s">
        <v>330</v>
      </c>
      <c r="AS197" s="3" t="s">
        <v>273</v>
      </c>
      <c r="AV197" s="3" t="s">
        <v>2171</v>
      </c>
      <c r="BK197" s="3" t="s">
        <v>1004</v>
      </c>
      <c r="BX197" s="3" t="s">
        <v>215</v>
      </c>
      <c r="CF197" s="3">
        <v>6</v>
      </c>
      <c r="CG197" s="3">
        <v>21</v>
      </c>
      <c r="CH197" s="3">
        <v>17</v>
      </c>
      <c r="CI197" s="3" t="s">
        <v>2989</v>
      </c>
      <c r="CK197" s="3" t="s">
        <v>48</v>
      </c>
      <c r="CL197" s="3" t="s">
        <v>2990</v>
      </c>
      <c r="CN197" s="3" t="s">
        <v>72</v>
      </c>
      <c r="CO197" s="3" t="s">
        <v>193</v>
      </c>
      <c r="CP197" s="3" t="s">
        <v>2991</v>
      </c>
      <c r="CR197" s="3" t="s">
        <v>195</v>
      </c>
      <c r="CS197" s="3" t="s">
        <v>2992</v>
      </c>
      <c r="CU197" s="3" t="s">
        <v>75</v>
      </c>
      <c r="CV197" s="3" t="s">
        <v>100</v>
      </c>
      <c r="CW197" s="3" t="s">
        <v>75</v>
      </c>
      <c r="CX197" s="3" t="s">
        <v>76</v>
      </c>
      <c r="CY197" s="3" t="s">
        <v>76</v>
      </c>
      <c r="CZ197" s="3" t="s">
        <v>76</v>
      </c>
      <c r="DA197" s="3" t="s">
        <v>75</v>
      </c>
      <c r="DB197" s="3" t="s">
        <v>75</v>
      </c>
      <c r="DF197" s="3" t="s">
        <v>2993</v>
      </c>
      <c r="DG197" s="3" t="s">
        <v>2994</v>
      </c>
      <c r="DJ197" s="3" t="s">
        <v>2995</v>
      </c>
      <c r="DK197" s="3" t="s">
        <v>102</v>
      </c>
      <c r="DL197" s="3" t="s">
        <v>48</v>
      </c>
    </row>
    <row r="198" spans="1:116" s="3" customFormat="1" x14ac:dyDescent="0.35">
      <c r="A198" s="3" t="s">
        <v>2699</v>
      </c>
      <c r="B198" s="3" t="s">
        <v>2700</v>
      </c>
      <c r="C198" s="3" t="s">
        <v>2701</v>
      </c>
      <c r="D198" s="3" t="s">
        <v>2702</v>
      </c>
      <c r="E198" s="3">
        <v>2077644776</v>
      </c>
      <c r="F198" s="3" t="s">
        <v>2703</v>
      </c>
      <c r="G198" s="4">
        <v>44137.594560185185</v>
      </c>
      <c r="H198" s="3" t="s">
        <v>48</v>
      </c>
      <c r="J198" s="3" t="s">
        <v>1947</v>
      </c>
      <c r="P198" s="3" t="s">
        <v>2704</v>
      </c>
      <c r="W198" s="3" t="s">
        <v>3298</v>
      </c>
      <c r="Y198" s="3" t="s">
        <v>3298</v>
      </c>
      <c r="Z198" s="3" t="s">
        <v>3298</v>
      </c>
      <c r="AC198" s="3" t="s">
        <v>211</v>
      </c>
      <c r="AD198" s="3" t="s">
        <v>211</v>
      </c>
      <c r="AS198" s="3" t="s">
        <v>64</v>
      </c>
      <c r="AV198" s="3" t="s">
        <v>2705</v>
      </c>
      <c r="BK198" s="3" t="s">
        <v>54</v>
      </c>
      <c r="BX198" s="3" t="s">
        <v>68</v>
      </c>
      <c r="CF198" s="3">
        <v>10</v>
      </c>
      <c r="CG198" s="3">
        <v>10</v>
      </c>
      <c r="CI198" s="3" t="s">
        <v>2706</v>
      </c>
      <c r="CK198" s="3" t="s">
        <v>61</v>
      </c>
      <c r="CN198" s="3" t="s">
        <v>72</v>
      </c>
      <c r="CP198" s="3" t="s">
        <v>2707</v>
      </c>
      <c r="CR198" s="3" t="s">
        <v>195</v>
      </c>
      <c r="CU198" s="3" t="s">
        <v>75</v>
      </c>
      <c r="CV198" s="3" t="s">
        <v>75</v>
      </c>
      <c r="CW198" s="3" t="s">
        <v>75</v>
      </c>
      <c r="CX198" s="3" t="s">
        <v>76</v>
      </c>
      <c r="CY198" s="3" t="s">
        <v>76</v>
      </c>
      <c r="CZ198" s="3" t="s">
        <v>75</v>
      </c>
      <c r="DA198" s="3" t="s">
        <v>76</v>
      </c>
      <c r="DB198" s="3" t="s">
        <v>75</v>
      </c>
    </row>
    <row r="199" spans="1:116" s="3" customFormat="1" x14ac:dyDescent="0.35">
      <c r="A199" s="3" t="s">
        <v>1942</v>
      </c>
      <c r="B199" s="3" t="s">
        <v>1943</v>
      </c>
      <c r="C199" s="3" t="s">
        <v>1944</v>
      </c>
      <c r="D199" s="3" t="s">
        <v>1945</v>
      </c>
      <c r="E199" s="3">
        <v>2072884703</v>
      </c>
      <c r="F199" s="3" t="s">
        <v>1946</v>
      </c>
      <c r="G199" s="4">
        <v>44139.447395833333</v>
      </c>
      <c r="H199" s="3" t="s">
        <v>48</v>
      </c>
      <c r="J199" s="3" t="s">
        <v>1947</v>
      </c>
      <c r="P199" s="3" t="s">
        <v>85</v>
      </c>
      <c r="R199" s="3" t="s">
        <v>3298</v>
      </c>
      <c r="AC199" s="3" t="s">
        <v>1948</v>
      </c>
      <c r="AD199" s="3" t="s">
        <v>1948</v>
      </c>
      <c r="AS199" s="3" t="s">
        <v>124</v>
      </c>
      <c r="AV199" s="3" t="s">
        <v>463</v>
      </c>
      <c r="BI199" s="3" t="s">
        <v>1949</v>
      </c>
      <c r="BK199" s="3" t="s">
        <v>695</v>
      </c>
      <c r="BX199" s="3" t="s">
        <v>245</v>
      </c>
      <c r="CG199" s="3">
        <v>2</v>
      </c>
      <c r="CH199" s="3">
        <v>10</v>
      </c>
      <c r="CI199" s="3" t="s">
        <v>1950</v>
      </c>
      <c r="CK199" s="3" t="s">
        <v>61</v>
      </c>
      <c r="CN199" s="3" t="s">
        <v>99</v>
      </c>
      <c r="CP199" s="3" t="s">
        <v>1951</v>
      </c>
      <c r="CR199" s="3" t="s">
        <v>195</v>
      </c>
      <c r="CS199" s="3" t="s">
        <v>1952</v>
      </c>
      <c r="CU199" s="3" t="s">
        <v>75</v>
      </c>
      <c r="CV199" s="3" t="s">
        <v>75</v>
      </c>
      <c r="CW199" s="3" t="s">
        <v>100</v>
      </c>
      <c r="CX199" s="3" t="s">
        <v>101</v>
      </c>
      <c r="CY199" s="3" t="s">
        <v>101</v>
      </c>
      <c r="CZ199" s="3" t="s">
        <v>75</v>
      </c>
      <c r="DA199" s="3" t="s">
        <v>76</v>
      </c>
      <c r="DB199" s="3" t="s">
        <v>76</v>
      </c>
      <c r="DD199" s="3" t="s">
        <v>1953</v>
      </c>
      <c r="DF199" s="3" t="s">
        <v>1954</v>
      </c>
      <c r="DG199" s="3" t="s">
        <v>1955</v>
      </c>
      <c r="DH199" s="3" t="s">
        <v>1956</v>
      </c>
      <c r="DK199" s="3" t="s">
        <v>234</v>
      </c>
    </row>
    <row r="200" spans="1:116" s="3" customFormat="1" x14ac:dyDescent="0.35">
      <c r="A200" s="3" t="s">
        <v>3195</v>
      </c>
      <c r="B200" s="3" t="s">
        <v>3081</v>
      </c>
      <c r="C200" s="3" t="s">
        <v>3196</v>
      </c>
      <c r="D200" s="3" t="s">
        <v>223</v>
      </c>
      <c r="E200" s="3">
        <v>5078933196</v>
      </c>
      <c r="F200" s="3" t="s">
        <v>3197</v>
      </c>
      <c r="G200" s="4">
        <v>44137.474560185183</v>
      </c>
      <c r="H200" s="3" t="s">
        <v>61</v>
      </c>
      <c r="J200" s="3" t="s">
        <v>83</v>
      </c>
      <c r="M200" s="3" t="s">
        <v>1207</v>
      </c>
      <c r="P200" s="3" t="s">
        <v>109</v>
      </c>
      <c r="T200" s="3" t="s">
        <v>3298</v>
      </c>
      <c r="AC200" s="3" t="s">
        <v>3198</v>
      </c>
      <c r="AD200" s="3" t="s">
        <v>3198</v>
      </c>
      <c r="AS200" s="3" t="s">
        <v>124</v>
      </c>
      <c r="AV200" s="3" t="s">
        <v>155</v>
      </c>
      <c r="BI200" s="3" t="s">
        <v>3199</v>
      </c>
      <c r="BK200" s="3" t="s">
        <v>2592</v>
      </c>
      <c r="BX200" s="3" t="s">
        <v>215</v>
      </c>
      <c r="CF200" s="3">
        <v>300</v>
      </c>
      <c r="CG200" s="3">
        <v>25</v>
      </c>
      <c r="CH200" s="3">
        <v>15</v>
      </c>
      <c r="CI200" s="3" t="s">
        <v>3200</v>
      </c>
      <c r="CK200" s="3" t="s">
        <v>61</v>
      </c>
      <c r="CN200" s="3" t="s">
        <v>176</v>
      </c>
      <c r="CR200" s="3" t="s">
        <v>146</v>
      </c>
      <c r="CS200" s="3" t="s">
        <v>3201</v>
      </c>
      <c r="CU200" s="3" t="s">
        <v>75</v>
      </c>
      <c r="CV200" s="3" t="s">
        <v>75</v>
      </c>
      <c r="CW200" s="3" t="s">
        <v>75</v>
      </c>
      <c r="CX200" s="3" t="s">
        <v>76</v>
      </c>
      <c r="CY200" s="3" t="s">
        <v>76</v>
      </c>
      <c r="CZ200" s="3" t="s">
        <v>101</v>
      </c>
      <c r="DA200" s="3" t="s">
        <v>101</v>
      </c>
      <c r="DB200" s="3" t="s">
        <v>75</v>
      </c>
      <c r="DF200" s="3" t="s">
        <v>3202</v>
      </c>
      <c r="DG200" s="3" t="s">
        <v>3203</v>
      </c>
      <c r="DJ200" s="3" t="s">
        <v>219</v>
      </c>
      <c r="DK200" s="3" t="s">
        <v>102</v>
      </c>
      <c r="DL200" s="3" t="s">
        <v>61</v>
      </c>
    </row>
    <row r="201" spans="1:116" s="3" customFormat="1" x14ac:dyDescent="0.35">
      <c r="A201" s="3" t="s">
        <v>2405</v>
      </c>
      <c r="B201" s="3" t="s">
        <v>2406</v>
      </c>
      <c r="C201" s="3" t="s">
        <v>2407</v>
      </c>
      <c r="D201" s="3" t="s">
        <v>2408</v>
      </c>
      <c r="E201" s="3">
        <v>9168026290</v>
      </c>
      <c r="F201" s="3" t="s">
        <v>2409</v>
      </c>
      <c r="G201" s="4">
        <v>44137.925173611111</v>
      </c>
      <c r="H201" s="3" t="s">
        <v>48</v>
      </c>
      <c r="J201" s="3" t="s">
        <v>240</v>
      </c>
      <c r="P201" s="3" t="s">
        <v>85</v>
      </c>
      <c r="R201" s="3" t="s">
        <v>3298</v>
      </c>
      <c r="AC201" s="3" t="s">
        <v>2410</v>
      </c>
      <c r="AD201" s="3" t="s">
        <v>2410</v>
      </c>
      <c r="AS201" s="3" t="s">
        <v>87</v>
      </c>
      <c r="AV201" s="3" t="s">
        <v>463</v>
      </c>
      <c r="BI201" s="3" t="s">
        <v>2411</v>
      </c>
      <c r="BK201" s="3" t="s">
        <v>614</v>
      </c>
      <c r="BX201" s="3" t="s">
        <v>260</v>
      </c>
      <c r="CG201" s="3">
        <v>200</v>
      </c>
      <c r="CH201" s="3">
        <v>200</v>
      </c>
      <c r="CI201" s="3" t="s">
        <v>2412</v>
      </c>
      <c r="CK201" s="3" t="s">
        <v>61</v>
      </c>
      <c r="CN201" s="3" t="s">
        <v>193</v>
      </c>
      <c r="CP201" s="3" t="s">
        <v>2413</v>
      </c>
      <c r="CR201" s="3" t="s">
        <v>146</v>
      </c>
      <c r="CS201" s="3" t="s">
        <v>2414</v>
      </c>
      <c r="CU201" s="3" t="s">
        <v>100</v>
      </c>
      <c r="CV201" s="3" t="s">
        <v>100</v>
      </c>
      <c r="CW201" s="3" t="s">
        <v>100</v>
      </c>
      <c r="CX201" s="3" t="s">
        <v>100</v>
      </c>
      <c r="CY201" s="3" t="s">
        <v>101</v>
      </c>
      <c r="CZ201" s="3" t="s">
        <v>75</v>
      </c>
      <c r="DA201" s="3" t="s">
        <v>100</v>
      </c>
      <c r="DB201" s="3" t="s">
        <v>100</v>
      </c>
      <c r="DF201" s="3" t="s">
        <v>2415</v>
      </c>
      <c r="DG201" s="3" t="s">
        <v>2416</v>
      </c>
      <c r="DK201" s="3" t="s">
        <v>102</v>
      </c>
    </row>
    <row r="202" spans="1:116" s="3" customFormat="1" x14ac:dyDescent="0.35">
      <c r="A202" s="3" t="s">
        <v>1118</v>
      </c>
      <c r="B202" s="3" t="s">
        <v>1119</v>
      </c>
      <c r="C202" s="3" t="s">
        <v>1120</v>
      </c>
      <c r="D202" s="3" t="s">
        <v>1121</v>
      </c>
      <c r="F202" s="3" t="s">
        <v>1122</v>
      </c>
      <c r="G202" s="4">
        <v>44144.55740740741</v>
      </c>
      <c r="H202" s="3" t="s">
        <v>48</v>
      </c>
      <c r="J202" s="3" t="s">
        <v>83</v>
      </c>
      <c r="M202" s="3" t="s">
        <v>539</v>
      </c>
      <c r="P202" s="3" t="s">
        <v>50</v>
      </c>
      <c r="Q202" s="3" t="s">
        <v>3298</v>
      </c>
      <c r="AC202" s="3" t="s">
        <v>1123</v>
      </c>
      <c r="AD202" s="3" t="s">
        <v>1123</v>
      </c>
      <c r="AS202" s="3" t="s">
        <v>273</v>
      </c>
      <c r="AV202" s="3" t="s">
        <v>1124</v>
      </c>
      <c r="BI202" s="3" t="s">
        <v>1125</v>
      </c>
      <c r="BK202" s="3" t="s">
        <v>157</v>
      </c>
      <c r="BX202" s="3" t="s">
        <v>713</v>
      </c>
      <c r="CF202" s="3">
        <v>30</v>
      </c>
      <c r="CG202" s="3" t="s">
        <v>1126</v>
      </c>
      <c r="CI202" s="3" t="s">
        <v>1127</v>
      </c>
      <c r="CK202" s="3" t="s">
        <v>61</v>
      </c>
      <c r="CN202" s="3" t="s">
        <v>193</v>
      </c>
      <c r="CP202" s="3" t="s">
        <v>369</v>
      </c>
      <c r="CR202" s="3" t="s">
        <v>195</v>
      </c>
      <c r="CS202" s="3" t="s">
        <v>1128</v>
      </c>
      <c r="CU202" s="3" t="s">
        <v>76</v>
      </c>
      <c r="CV202" s="3" t="s">
        <v>100</v>
      </c>
      <c r="CW202" s="3" t="s">
        <v>100</v>
      </c>
      <c r="CX202" s="3" t="s">
        <v>75</v>
      </c>
      <c r="CY202" s="3" t="s">
        <v>75</v>
      </c>
      <c r="CZ202" s="3" t="s">
        <v>100</v>
      </c>
      <c r="DA202" s="3" t="s">
        <v>100</v>
      </c>
      <c r="DB202" s="3" t="s">
        <v>76</v>
      </c>
      <c r="DF202" s="3" t="s">
        <v>1129</v>
      </c>
      <c r="DG202" s="3" t="s">
        <v>1130</v>
      </c>
    </row>
    <row r="203" spans="1:116" s="3" customFormat="1" x14ac:dyDescent="0.35">
      <c r="A203" s="3" t="s">
        <v>2838</v>
      </c>
      <c r="B203" s="3" t="s">
        <v>2839</v>
      </c>
      <c r="C203" s="3" t="s">
        <v>2840</v>
      </c>
      <c r="D203" s="3" t="s">
        <v>120</v>
      </c>
      <c r="E203" s="3">
        <v>5806309055</v>
      </c>
      <c r="F203" s="3" t="s">
        <v>2841</v>
      </c>
      <c r="G203" s="4">
        <v>44137.566168981481</v>
      </c>
      <c r="H203" s="3" t="s">
        <v>48</v>
      </c>
      <c r="J203" s="3" t="s">
        <v>1705</v>
      </c>
      <c r="P203" s="3" t="s">
        <v>50</v>
      </c>
      <c r="Q203" s="3" t="s">
        <v>3298</v>
      </c>
      <c r="AC203" s="3" t="s">
        <v>171</v>
      </c>
      <c r="AD203" s="3" t="s">
        <v>171</v>
      </c>
      <c r="AS203" s="3" t="s">
        <v>111</v>
      </c>
      <c r="AV203" s="3" t="s">
        <v>2842</v>
      </c>
      <c r="BK203" s="3" t="s">
        <v>748</v>
      </c>
      <c r="BX203" s="3" t="s">
        <v>245</v>
      </c>
      <c r="CG203" s="3">
        <v>3</v>
      </c>
      <c r="CH203" s="3">
        <v>5</v>
      </c>
      <c r="CI203" s="3" t="s">
        <v>2843</v>
      </c>
      <c r="CK203" s="3" t="s">
        <v>48</v>
      </c>
      <c r="CL203" s="3" t="s">
        <v>2844</v>
      </c>
      <c r="CN203" s="3" t="s">
        <v>99</v>
      </c>
      <c r="CO203" s="3" t="s">
        <v>99</v>
      </c>
      <c r="CP203" s="3" t="s">
        <v>2845</v>
      </c>
      <c r="CR203" s="3" t="s">
        <v>146</v>
      </c>
      <c r="CU203" s="3" t="s">
        <v>75</v>
      </c>
      <c r="CV203" s="3" t="s">
        <v>76</v>
      </c>
      <c r="CW203" s="3" t="s">
        <v>75</v>
      </c>
      <c r="CX203" s="3" t="s">
        <v>75</v>
      </c>
      <c r="CY203" s="3" t="s">
        <v>76</v>
      </c>
      <c r="CZ203" s="3" t="s">
        <v>101</v>
      </c>
      <c r="DA203" s="3" t="s">
        <v>75</v>
      </c>
      <c r="DB203" s="3" t="s">
        <v>76</v>
      </c>
      <c r="DF203" s="3" t="s">
        <v>2846</v>
      </c>
      <c r="DG203" s="3" t="s">
        <v>2847</v>
      </c>
      <c r="DK203" s="3" t="s">
        <v>234</v>
      </c>
    </row>
    <row r="204" spans="1:116" s="3" customFormat="1" x14ac:dyDescent="0.35">
      <c r="A204" s="3" t="s">
        <v>1398</v>
      </c>
      <c r="B204" s="3" t="s">
        <v>1399</v>
      </c>
      <c r="C204" s="3" t="s">
        <v>1400</v>
      </c>
      <c r="E204" s="3">
        <v>5073455120</v>
      </c>
      <c r="F204" s="3" t="s">
        <v>1401</v>
      </c>
      <c r="G204" s="4">
        <v>44144.510347222225</v>
      </c>
      <c r="H204" s="3" t="s">
        <v>61</v>
      </c>
      <c r="J204" s="3" t="s">
        <v>83</v>
      </c>
      <c r="M204" s="3" t="s">
        <v>1402</v>
      </c>
      <c r="P204" s="3" t="s">
        <v>109</v>
      </c>
      <c r="T204" s="3" t="s">
        <v>3298</v>
      </c>
      <c r="AC204" s="3" t="s">
        <v>1403</v>
      </c>
      <c r="AD204" s="3" t="s">
        <v>1403</v>
      </c>
      <c r="AS204" s="3" t="s">
        <v>124</v>
      </c>
      <c r="AV204" s="3" t="s">
        <v>1404</v>
      </c>
      <c r="BK204" s="3" t="s">
        <v>157</v>
      </c>
      <c r="BX204" s="3" t="s">
        <v>18</v>
      </c>
      <c r="CF204" s="3">
        <v>150</v>
      </c>
      <c r="CK204" s="3" t="s">
        <v>61</v>
      </c>
      <c r="CR204" s="3" t="s">
        <v>195</v>
      </c>
      <c r="DL204" s="3" t="s">
        <v>61</v>
      </c>
    </row>
    <row r="205" spans="1:116" s="3" customFormat="1" x14ac:dyDescent="0.35">
      <c r="A205" s="3" t="s">
        <v>1525</v>
      </c>
      <c r="B205" s="3" t="s">
        <v>293</v>
      </c>
      <c r="C205" s="3" t="s">
        <v>1526</v>
      </c>
      <c r="D205" s="3" t="s">
        <v>1527</v>
      </c>
      <c r="F205" s="3" t="s">
        <v>1528</v>
      </c>
      <c r="G205" s="4">
        <v>44144.496828703705</v>
      </c>
      <c r="H205" s="3" t="s">
        <v>61</v>
      </c>
      <c r="J205" s="3" t="s">
        <v>83</v>
      </c>
      <c r="M205" s="3" t="s">
        <v>271</v>
      </c>
      <c r="P205" s="3" t="s">
        <v>85</v>
      </c>
      <c r="R205" s="3" t="s">
        <v>3298</v>
      </c>
      <c r="AC205" s="3" t="s">
        <v>1529</v>
      </c>
      <c r="AD205" s="3" t="s">
        <v>1529</v>
      </c>
      <c r="AS205" s="3" t="s">
        <v>87</v>
      </c>
      <c r="AV205" s="3" t="s">
        <v>1530</v>
      </c>
      <c r="BI205" s="3" t="s">
        <v>1531</v>
      </c>
      <c r="BK205" s="3" t="s">
        <v>695</v>
      </c>
      <c r="BX205" s="3" t="s">
        <v>215</v>
      </c>
      <c r="CF205" s="3">
        <v>2</v>
      </c>
      <c r="CG205" s="3" t="s">
        <v>1532</v>
      </c>
      <c r="CH205" s="3" t="s">
        <v>159</v>
      </c>
      <c r="CI205" s="3" t="s">
        <v>1533</v>
      </c>
      <c r="CK205" s="3" t="s">
        <v>61</v>
      </c>
      <c r="CN205" s="3" t="s">
        <v>176</v>
      </c>
      <c r="CP205" s="3" t="s">
        <v>1534</v>
      </c>
      <c r="CR205" s="3" t="s">
        <v>73</v>
      </c>
      <c r="CS205" s="3" t="s">
        <v>1535</v>
      </c>
      <c r="CU205" s="3" t="s">
        <v>75</v>
      </c>
      <c r="CV205" s="3" t="s">
        <v>75</v>
      </c>
      <c r="CW205" s="3" t="s">
        <v>75</v>
      </c>
      <c r="CX205" s="3" t="s">
        <v>76</v>
      </c>
      <c r="CY205" s="3" t="s">
        <v>101</v>
      </c>
      <c r="CZ205" s="3" t="s">
        <v>100</v>
      </c>
      <c r="DA205" s="3" t="s">
        <v>75</v>
      </c>
      <c r="DB205" s="3" t="s">
        <v>76</v>
      </c>
      <c r="DF205" s="3" t="s">
        <v>1536</v>
      </c>
      <c r="DG205" s="3" t="s">
        <v>1537</v>
      </c>
      <c r="DL205" s="3" t="s">
        <v>61</v>
      </c>
    </row>
    <row r="206" spans="1:116" s="3" customFormat="1" x14ac:dyDescent="0.35">
      <c r="A206" s="3" t="s">
        <v>2922</v>
      </c>
      <c r="B206" s="3" t="s">
        <v>2923</v>
      </c>
      <c r="C206" s="3" t="s">
        <v>2924</v>
      </c>
      <c r="D206" s="3" t="s">
        <v>2925</v>
      </c>
      <c r="E206" s="3">
        <v>2566382957</v>
      </c>
      <c r="F206" s="3" t="s">
        <v>2926</v>
      </c>
      <c r="G206" s="4">
        <v>44137.557291666664</v>
      </c>
      <c r="H206" s="3" t="s">
        <v>48</v>
      </c>
      <c r="J206" s="3" t="s">
        <v>2347</v>
      </c>
      <c r="P206" s="3" t="s">
        <v>404</v>
      </c>
      <c r="U206" s="3" t="s">
        <v>3298</v>
      </c>
      <c r="AC206" s="3" t="s">
        <v>2398</v>
      </c>
      <c r="AD206" s="3" t="s">
        <v>2398</v>
      </c>
      <c r="AS206" s="3" t="s">
        <v>124</v>
      </c>
      <c r="AV206" s="3" t="s">
        <v>2066</v>
      </c>
      <c r="BI206" s="3" t="s">
        <v>2927</v>
      </c>
      <c r="BK206" s="3" t="s">
        <v>89</v>
      </c>
      <c r="BX206" s="3" t="s">
        <v>245</v>
      </c>
      <c r="CG206" s="3">
        <v>10</v>
      </c>
      <c r="CH206" s="3">
        <v>100</v>
      </c>
      <c r="CI206" s="3" t="s">
        <v>2928</v>
      </c>
      <c r="CK206" s="3" t="s">
        <v>61</v>
      </c>
      <c r="CN206" s="3" t="s">
        <v>72</v>
      </c>
      <c r="CP206" s="3" t="s">
        <v>2929</v>
      </c>
      <c r="CR206" s="3" t="s">
        <v>195</v>
      </c>
      <c r="CU206" s="3" t="s">
        <v>100</v>
      </c>
      <c r="CV206" s="3" t="s">
        <v>75</v>
      </c>
      <c r="CW206" s="3" t="s">
        <v>75</v>
      </c>
      <c r="CX206" s="3" t="s">
        <v>75</v>
      </c>
      <c r="CY206" s="3" t="s">
        <v>76</v>
      </c>
      <c r="CZ206" s="3" t="s">
        <v>100</v>
      </c>
      <c r="DA206" s="3" t="s">
        <v>75</v>
      </c>
      <c r="DB206" s="3" t="s">
        <v>75</v>
      </c>
    </row>
    <row r="207" spans="1:116" s="3" customFormat="1" x14ac:dyDescent="0.35">
      <c r="A207" s="3" t="s">
        <v>2368</v>
      </c>
      <c r="B207" s="3" t="s">
        <v>2369</v>
      </c>
      <c r="C207" s="3" t="s">
        <v>2370</v>
      </c>
      <c r="D207" s="3" t="s">
        <v>2371</v>
      </c>
      <c r="E207" s="3">
        <v>2188783060</v>
      </c>
      <c r="F207" s="3" t="s">
        <v>2372</v>
      </c>
      <c r="G207" s="4">
        <v>44138.301307870373</v>
      </c>
      <c r="H207" s="3" t="s">
        <v>61</v>
      </c>
      <c r="J207" s="3" t="s">
        <v>83</v>
      </c>
      <c r="M207" s="3" t="s">
        <v>2373</v>
      </c>
      <c r="P207" s="3" t="s">
        <v>85</v>
      </c>
      <c r="R207" s="3" t="s">
        <v>3298</v>
      </c>
      <c r="AC207" s="3" t="s">
        <v>187</v>
      </c>
      <c r="AD207" s="3" t="s">
        <v>187</v>
      </c>
      <c r="AS207" s="3" t="s">
        <v>64</v>
      </c>
      <c r="AV207" s="3" t="s">
        <v>2374</v>
      </c>
      <c r="BI207" s="3" t="s">
        <v>2375</v>
      </c>
      <c r="BK207" s="3" t="s">
        <v>213</v>
      </c>
      <c r="BV207" s="3" t="s">
        <v>2376</v>
      </c>
      <c r="BX207" s="3" t="s">
        <v>556</v>
      </c>
      <c r="CF207" s="3" t="s">
        <v>2377</v>
      </c>
      <c r="CG207" s="3" t="s">
        <v>2378</v>
      </c>
      <c r="CH207" s="3" t="s">
        <v>2379</v>
      </c>
      <c r="CI207" s="3" t="s">
        <v>2380</v>
      </c>
      <c r="CK207" s="3" t="s">
        <v>61</v>
      </c>
      <c r="CN207" s="3" t="s">
        <v>193</v>
      </c>
      <c r="CP207" s="3" t="s">
        <v>2381</v>
      </c>
      <c r="CS207" s="3" t="s">
        <v>2382</v>
      </c>
      <c r="CU207" s="3" t="s">
        <v>101</v>
      </c>
      <c r="CV207" s="3" t="s">
        <v>76</v>
      </c>
      <c r="CW207" s="3" t="s">
        <v>75</v>
      </c>
      <c r="CX207" s="3" t="s">
        <v>101</v>
      </c>
      <c r="CY207" s="3" t="s">
        <v>100</v>
      </c>
      <c r="CZ207" s="3" t="s">
        <v>100</v>
      </c>
      <c r="DA207" s="3" t="s">
        <v>100</v>
      </c>
      <c r="DB207" s="3" t="s">
        <v>75</v>
      </c>
      <c r="DC207" s="3" t="s">
        <v>101</v>
      </c>
      <c r="DD207" s="3" t="s">
        <v>2383</v>
      </c>
      <c r="DF207" s="3" t="s">
        <v>2384</v>
      </c>
      <c r="DG207" s="3" t="s">
        <v>2385</v>
      </c>
      <c r="DH207" s="3" t="s">
        <v>2386</v>
      </c>
      <c r="DK207" s="3" t="s">
        <v>165</v>
      </c>
      <c r="DL207" s="3" t="s">
        <v>48</v>
      </c>
    </row>
    <row r="208" spans="1:116" s="3" customFormat="1" x14ac:dyDescent="0.35">
      <c r="A208" s="3" t="s">
        <v>117</v>
      </c>
      <c r="B208" s="3" t="s">
        <v>118</v>
      </c>
      <c r="C208" s="3" t="s">
        <v>119</v>
      </c>
      <c r="D208" s="3" t="s">
        <v>120</v>
      </c>
      <c r="E208" s="3">
        <v>5076643524</v>
      </c>
      <c r="F208" s="3" t="s">
        <v>121</v>
      </c>
      <c r="G208" s="4">
        <v>44155.806354166663</v>
      </c>
      <c r="H208" s="3" t="s">
        <v>61</v>
      </c>
      <c r="J208" s="3" t="s">
        <v>83</v>
      </c>
      <c r="M208" s="3" t="s">
        <v>122</v>
      </c>
      <c r="P208" s="3" t="s">
        <v>50</v>
      </c>
      <c r="Q208" s="3" t="s">
        <v>3298</v>
      </c>
      <c r="AC208" s="3" t="s">
        <v>123</v>
      </c>
      <c r="AD208" s="3" t="s">
        <v>123</v>
      </c>
      <c r="AS208" s="3" t="s">
        <v>124</v>
      </c>
      <c r="AV208" s="3" t="s">
        <v>125</v>
      </c>
      <c r="BK208" s="3" t="s">
        <v>126</v>
      </c>
      <c r="BX208" s="3" t="s">
        <v>55</v>
      </c>
      <c r="CF208" s="3">
        <v>200</v>
      </c>
      <c r="CG208" s="3">
        <v>30</v>
      </c>
      <c r="CH208" s="3">
        <v>200</v>
      </c>
      <c r="CI208" s="3" t="s">
        <v>127</v>
      </c>
      <c r="CK208" s="3" t="s">
        <v>61</v>
      </c>
      <c r="CN208" s="3" t="s">
        <v>72</v>
      </c>
      <c r="CP208" s="3" t="s">
        <v>128</v>
      </c>
      <c r="CR208" s="3" t="s">
        <v>73</v>
      </c>
      <c r="CS208" s="3" t="s">
        <v>129</v>
      </c>
      <c r="CU208" s="3" t="s">
        <v>75</v>
      </c>
      <c r="CV208" s="3" t="s">
        <v>100</v>
      </c>
      <c r="CW208" s="3" t="s">
        <v>75</v>
      </c>
      <c r="CX208" s="3" t="s">
        <v>75</v>
      </c>
      <c r="CY208" s="3" t="s">
        <v>75</v>
      </c>
      <c r="CZ208" s="3" t="s">
        <v>75</v>
      </c>
      <c r="DA208" s="3" t="s">
        <v>75</v>
      </c>
      <c r="DB208" s="3" t="s">
        <v>75</v>
      </c>
      <c r="DC208" s="3" t="s">
        <v>100</v>
      </c>
      <c r="DD208" s="3" t="s">
        <v>130</v>
      </c>
      <c r="DF208" s="3" t="s">
        <v>131</v>
      </c>
      <c r="DH208" s="3" t="s">
        <v>132</v>
      </c>
      <c r="DJ208" s="3" t="s">
        <v>133</v>
      </c>
      <c r="DK208" s="3" t="s">
        <v>134</v>
      </c>
      <c r="DL208" s="3" t="s">
        <v>48</v>
      </c>
    </row>
    <row r="209" spans="1:116" s="3" customFormat="1" x14ac:dyDescent="0.35">
      <c r="A209" s="3" t="s">
        <v>135</v>
      </c>
      <c r="B209" s="3" t="s">
        <v>136</v>
      </c>
      <c r="C209" s="3" t="s">
        <v>137</v>
      </c>
      <c r="D209" s="3" t="s">
        <v>138</v>
      </c>
      <c r="E209" s="3" t="s">
        <v>139</v>
      </c>
      <c r="F209" s="3" t="s">
        <v>140</v>
      </c>
      <c r="G209" s="4">
        <v>44154.673668981479</v>
      </c>
      <c r="H209" s="3" t="s">
        <v>61</v>
      </c>
      <c r="J209" s="3" t="s">
        <v>83</v>
      </c>
      <c r="M209" s="3" t="s">
        <v>122</v>
      </c>
      <c r="P209" s="3" t="s">
        <v>85</v>
      </c>
      <c r="R209" s="3" t="s">
        <v>3298</v>
      </c>
      <c r="AC209" s="3" t="s">
        <v>141</v>
      </c>
      <c r="AD209" s="3" t="s">
        <v>141</v>
      </c>
      <c r="AS209" s="3" t="s">
        <v>64</v>
      </c>
      <c r="AV209" s="3" t="s">
        <v>142</v>
      </c>
      <c r="BK209" s="3" t="s">
        <v>143</v>
      </c>
      <c r="BX209" s="3" t="s">
        <v>144</v>
      </c>
      <c r="CF209" s="3">
        <v>2</v>
      </c>
      <c r="CI209" s="3" t="s">
        <v>145</v>
      </c>
      <c r="CK209" s="3" t="s">
        <v>61</v>
      </c>
      <c r="CN209" s="3" t="s">
        <v>72</v>
      </c>
      <c r="CR209" s="3" t="s">
        <v>146</v>
      </c>
      <c r="CU209" s="3" t="s">
        <v>75</v>
      </c>
      <c r="CV209" s="3" t="s">
        <v>75</v>
      </c>
      <c r="CW209" s="3" t="s">
        <v>100</v>
      </c>
      <c r="CX209" s="3" t="s">
        <v>75</v>
      </c>
      <c r="CY209" s="3" t="s">
        <v>76</v>
      </c>
      <c r="CZ209" s="3" t="s">
        <v>75</v>
      </c>
      <c r="DA209" s="3" t="s">
        <v>100</v>
      </c>
      <c r="DB209" s="3" t="s">
        <v>75</v>
      </c>
      <c r="DL209" s="3" t="s">
        <v>61</v>
      </c>
    </row>
    <row r="210" spans="1:116" s="3" customFormat="1" x14ac:dyDescent="0.35">
      <c r="A210" s="3" t="s">
        <v>2035</v>
      </c>
      <c r="B210" s="3" t="s">
        <v>2036</v>
      </c>
      <c r="C210" s="3" t="s">
        <v>2037</v>
      </c>
      <c r="D210" s="3" t="s">
        <v>2038</v>
      </c>
      <c r="E210" s="3">
        <v>2182288552</v>
      </c>
      <c r="F210" s="3" t="s">
        <v>2039</v>
      </c>
      <c r="G210" s="4">
        <v>44138.662939814814</v>
      </c>
      <c r="H210" s="3" t="s">
        <v>61</v>
      </c>
      <c r="J210" s="3" t="s">
        <v>83</v>
      </c>
      <c r="M210" s="3" t="s">
        <v>308</v>
      </c>
      <c r="P210" s="3" t="s">
        <v>50</v>
      </c>
      <c r="Q210" s="3" t="s">
        <v>3298</v>
      </c>
      <c r="AC210" s="3" t="s">
        <v>96</v>
      </c>
      <c r="AD210" s="3" t="s">
        <v>96</v>
      </c>
      <c r="AS210" s="3" t="s">
        <v>124</v>
      </c>
      <c r="AV210" s="3" t="s">
        <v>2040</v>
      </c>
      <c r="BK210" s="3" t="s">
        <v>1017</v>
      </c>
      <c r="BX210" s="3" t="s">
        <v>543</v>
      </c>
      <c r="CI210" s="3" t="s">
        <v>2041</v>
      </c>
      <c r="CK210" s="3" t="s">
        <v>48</v>
      </c>
      <c r="CL210" s="3" t="s">
        <v>2042</v>
      </c>
      <c r="CN210" s="3" t="s">
        <v>193</v>
      </c>
      <c r="CO210" s="3" t="s">
        <v>176</v>
      </c>
      <c r="CR210" s="3" t="s">
        <v>73</v>
      </c>
      <c r="CS210" s="3" t="s">
        <v>2043</v>
      </c>
      <c r="CU210" s="3" t="s">
        <v>75</v>
      </c>
      <c r="CV210" s="3" t="s">
        <v>100</v>
      </c>
      <c r="CW210" s="3" t="s">
        <v>100</v>
      </c>
      <c r="CX210" s="3" t="s">
        <v>75</v>
      </c>
      <c r="CY210" s="3" t="s">
        <v>75</v>
      </c>
      <c r="CZ210" s="3" t="s">
        <v>75</v>
      </c>
      <c r="DA210" s="3" t="s">
        <v>100</v>
      </c>
      <c r="DB210" s="3" t="s">
        <v>75</v>
      </c>
      <c r="DC210" s="3" t="s">
        <v>101</v>
      </c>
      <c r="DG210" s="3" t="s">
        <v>2044</v>
      </c>
      <c r="DL210" s="3" t="s">
        <v>61</v>
      </c>
    </row>
    <row r="211" spans="1:116" s="3" customFormat="1" x14ac:dyDescent="0.35">
      <c r="A211" s="3" t="s">
        <v>1876</v>
      </c>
      <c r="B211" s="3" t="s">
        <v>601</v>
      </c>
      <c r="C211" s="3" t="s">
        <v>1877</v>
      </c>
      <c r="D211" s="3" t="s">
        <v>1878</v>
      </c>
      <c r="F211" s="3" t="s">
        <v>1879</v>
      </c>
      <c r="G211" s="4">
        <v>44139.573877314811</v>
      </c>
      <c r="H211" s="3" t="s">
        <v>48</v>
      </c>
      <c r="J211" s="3" t="s">
        <v>1880</v>
      </c>
      <c r="P211" s="3" t="s">
        <v>37</v>
      </c>
      <c r="Y211" s="3" t="s">
        <v>3298</v>
      </c>
      <c r="AA211" s="3" t="s">
        <v>1881</v>
      </c>
      <c r="AC211" s="3" t="s">
        <v>211</v>
      </c>
      <c r="AD211" s="3" t="s">
        <v>211</v>
      </c>
      <c r="AS211" s="3" t="s">
        <v>111</v>
      </c>
      <c r="AV211" s="3" t="s">
        <v>1655</v>
      </c>
      <c r="BI211" s="3" t="s">
        <v>1882</v>
      </c>
      <c r="BK211" s="3" t="s">
        <v>1883</v>
      </c>
      <c r="BX211" s="3" t="s">
        <v>98</v>
      </c>
      <c r="CF211" s="3">
        <v>10</v>
      </c>
      <c r="CH211" s="3">
        <v>100</v>
      </c>
      <c r="CI211" s="3" t="s">
        <v>1884</v>
      </c>
      <c r="CK211" s="3" t="s">
        <v>61</v>
      </c>
      <c r="CN211" s="3" t="s">
        <v>72</v>
      </c>
      <c r="CP211" s="3" t="s">
        <v>1885</v>
      </c>
      <c r="CR211" s="3" t="s">
        <v>146</v>
      </c>
      <c r="CS211" s="3" t="s">
        <v>1886</v>
      </c>
      <c r="CU211" s="3" t="s">
        <v>75</v>
      </c>
      <c r="CV211" s="3" t="s">
        <v>100</v>
      </c>
      <c r="CW211" s="3" t="s">
        <v>100</v>
      </c>
      <c r="CX211" s="3" t="s">
        <v>100</v>
      </c>
      <c r="CY211" s="3" t="s">
        <v>76</v>
      </c>
      <c r="CZ211" s="3" t="s">
        <v>75</v>
      </c>
      <c r="DA211" s="3" t="s">
        <v>75</v>
      </c>
      <c r="DB211" s="3" t="s">
        <v>75</v>
      </c>
      <c r="DC211" s="3" t="s">
        <v>101</v>
      </c>
      <c r="DF211" s="3" t="s">
        <v>1887</v>
      </c>
      <c r="DG211" s="3" t="s">
        <v>1888</v>
      </c>
      <c r="DH211" s="3" t="s">
        <v>1889</v>
      </c>
      <c r="DK211" s="3" t="s">
        <v>234</v>
      </c>
    </row>
    <row r="212" spans="1:116" s="3" customFormat="1" x14ac:dyDescent="0.35">
      <c r="A212" s="3" t="s">
        <v>2287</v>
      </c>
      <c r="B212" s="3" t="s">
        <v>2288</v>
      </c>
      <c r="C212" s="3" t="s">
        <v>2289</v>
      </c>
      <c r="D212" s="3" t="s">
        <v>904</v>
      </c>
      <c r="E212" s="3">
        <v>3183713030</v>
      </c>
      <c r="F212" s="3" t="s">
        <v>2290</v>
      </c>
      <c r="G212" s="4">
        <v>44138.422442129631</v>
      </c>
      <c r="H212" s="3" t="s">
        <v>48</v>
      </c>
      <c r="J212" s="3" t="s">
        <v>403</v>
      </c>
      <c r="P212" s="3" t="s">
        <v>404</v>
      </c>
      <c r="U212" s="3" t="s">
        <v>3298</v>
      </c>
      <c r="AC212" s="3" t="s">
        <v>1873</v>
      </c>
      <c r="AD212" s="3" t="s">
        <v>1873</v>
      </c>
      <c r="AS212" s="3" t="s">
        <v>124</v>
      </c>
      <c r="AV212" s="3" t="s">
        <v>112</v>
      </c>
      <c r="BI212" s="3" t="s">
        <v>2291</v>
      </c>
      <c r="BK212" s="3" t="s">
        <v>1004</v>
      </c>
      <c r="BX212" s="3" t="s">
        <v>19</v>
      </c>
      <c r="CG212" s="3">
        <v>10</v>
      </c>
      <c r="CI212" s="3" t="s">
        <v>2292</v>
      </c>
      <c r="CK212" s="3" t="s">
        <v>61</v>
      </c>
      <c r="CN212" s="3" t="s">
        <v>176</v>
      </c>
      <c r="CP212" s="3" t="s">
        <v>2293</v>
      </c>
      <c r="CR212" s="3" t="s">
        <v>195</v>
      </c>
      <c r="CU212" s="3" t="s">
        <v>75</v>
      </c>
      <c r="CV212" s="3" t="s">
        <v>100</v>
      </c>
      <c r="CW212" s="3" t="s">
        <v>76</v>
      </c>
      <c r="CX212" s="3" t="s">
        <v>76</v>
      </c>
      <c r="CY212" s="3" t="s">
        <v>76</v>
      </c>
      <c r="CZ212" s="3" t="s">
        <v>75</v>
      </c>
      <c r="DA212" s="3" t="s">
        <v>101</v>
      </c>
      <c r="DB212" s="3" t="s">
        <v>75</v>
      </c>
      <c r="DC212" s="3" t="s">
        <v>101</v>
      </c>
      <c r="DF212" s="3" t="s">
        <v>2294</v>
      </c>
      <c r="DG212" s="3" t="s">
        <v>2295</v>
      </c>
      <c r="DH212" s="3" t="s">
        <v>2296</v>
      </c>
    </row>
    <row r="213" spans="1:116" s="3" customFormat="1" x14ac:dyDescent="0.35">
      <c r="A213" s="3" t="s">
        <v>902</v>
      </c>
      <c r="B213" s="3" t="s">
        <v>903</v>
      </c>
      <c r="C213" s="3" t="s">
        <v>639</v>
      </c>
      <c r="D213" s="3" t="s">
        <v>904</v>
      </c>
      <c r="E213" s="3">
        <v>6123775399</v>
      </c>
      <c r="F213" s="3" t="s">
        <v>905</v>
      </c>
      <c r="G213" s="4">
        <v>44144.688483796293</v>
      </c>
      <c r="H213" s="3" t="s">
        <v>48</v>
      </c>
      <c r="J213" s="3" t="s">
        <v>83</v>
      </c>
      <c r="M213" s="3" t="s">
        <v>389</v>
      </c>
      <c r="P213" s="3" t="s">
        <v>50</v>
      </c>
      <c r="Q213" s="3" t="s">
        <v>3298</v>
      </c>
      <c r="AC213" s="3" t="s">
        <v>906</v>
      </c>
      <c r="AD213" s="3" t="s">
        <v>906</v>
      </c>
      <c r="AS213" s="3" t="s">
        <v>273</v>
      </c>
      <c r="AV213" s="3" t="s">
        <v>907</v>
      </c>
      <c r="BK213" s="3" t="s">
        <v>331</v>
      </c>
      <c r="BX213" s="3" t="s">
        <v>260</v>
      </c>
      <c r="CG213" s="3">
        <v>50</v>
      </c>
      <c r="CH213" s="3">
        <v>100</v>
      </c>
      <c r="CI213" s="3" t="s">
        <v>908</v>
      </c>
      <c r="CK213" s="3" t="s">
        <v>48</v>
      </c>
      <c r="CL213" s="3" t="s">
        <v>909</v>
      </c>
      <c r="CN213" s="3" t="s">
        <v>193</v>
      </c>
      <c r="CO213" s="3" t="s">
        <v>72</v>
      </c>
      <c r="CP213" s="3" t="s">
        <v>910</v>
      </c>
      <c r="CR213" s="3" t="s">
        <v>146</v>
      </c>
      <c r="CS213" s="3" t="s">
        <v>911</v>
      </c>
      <c r="CU213" s="3" t="s">
        <v>75</v>
      </c>
      <c r="CV213" s="3" t="s">
        <v>75</v>
      </c>
      <c r="CW213" s="3" t="s">
        <v>75</v>
      </c>
      <c r="CX213" s="3" t="s">
        <v>75</v>
      </c>
      <c r="CY213" s="3" t="s">
        <v>76</v>
      </c>
      <c r="CZ213" s="3" t="s">
        <v>100</v>
      </c>
      <c r="DA213" s="3" t="s">
        <v>75</v>
      </c>
      <c r="DB213" s="3" t="s">
        <v>75</v>
      </c>
      <c r="DF213" s="3" t="s">
        <v>912</v>
      </c>
      <c r="DG213" s="3" t="s">
        <v>913</v>
      </c>
    </row>
    <row r="214" spans="1:116" s="3" customFormat="1" x14ac:dyDescent="0.35">
      <c r="A214" s="3" t="s">
        <v>974</v>
      </c>
      <c r="B214" s="3" t="s">
        <v>975</v>
      </c>
      <c r="C214" s="3" t="s">
        <v>976</v>
      </c>
      <c r="D214" s="3" t="s">
        <v>223</v>
      </c>
      <c r="E214" s="3">
        <v>2184752112</v>
      </c>
      <c r="F214" s="3" t="s">
        <v>977</v>
      </c>
      <c r="G214" s="4">
        <v>44144.650601851848</v>
      </c>
      <c r="H214" s="3" t="s">
        <v>61</v>
      </c>
      <c r="J214" s="3" t="s">
        <v>83</v>
      </c>
      <c r="M214" s="3" t="s">
        <v>978</v>
      </c>
      <c r="P214" s="3" t="s">
        <v>85</v>
      </c>
      <c r="R214" s="3" t="s">
        <v>3298</v>
      </c>
      <c r="AC214" s="3" t="s">
        <v>187</v>
      </c>
      <c r="AD214" s="3" t="s">
        <v>187</v>
      </c>
      <c r="AS214" s="3" t="s">
        <v>124</v>
      </c>
      <c r="AV214" s="3" t="s">
        <v>979</v>
      </c>
      <c r="BK214" s="3" t="s">
        <v>37</v>
      </c>
      <c r="BV214" s="3" t="s">
        <v>980</v>
      </c>
      <c r="CR214" s="3" t="s">
        <v>73</v>
      </c>
      <c r="CS214" s="3" t="s">
        <v>981</v>
      </c>
      <c r="DF214" s="3" t="s">
        <v>982</v>
      </c>
      <c r="DG214" s="3" t="s">
        <v>983</v>
      </c>
      <c r="DL214" s="3" t="s">
        <v>61</v>
      </c>
    </row>
    <row r="215" spans="1:116" s="3" customFormat="1" x14ac:dyDescent="0.35">
      <c r="A215" s="3" t="s">
        <v>1131</v>
      </c>
      <c r="B215" s="3" t="s">
        <v>565</v>
      </c>
      <c r="C215" s="3" t="s">
        <v>1132</v>
      </c>
      <c r="D215" s="3" t="s">
        <v>1133</v>
      </c>
      <c r="E215" s="3" t="s">
        <v>1134</v>
      </c>
      <c r="F215" s="3" t="s">
        <v>1135</v>
      </c>
      <c r="G215" s="4">
        <v>44144.555474537039</v>
      </c>
      <c r="H215" s="3" t="s">
        <v>48</v>
      </c>
      <c r="J215" s="3" t="s">
        <v>83</v>
      </c>
      <c r="M215" s="3" t="s">
        <v>389</v>
      </c>
      <c r="P215" s="3" t="s">
        <v>85</v>
      </c>
      <c r="R215" s="3" t="s">
        <v>3298</v>
      </c>
      <c r="AC215" s="3" t="s">
        <v>1136</v>
      </c>
      <c r="AD215" s="3" t="s">
        <v>1136</v>
      </c>
      <c r="AS215" s="3" t="s">
        <v>87</v>
      </c>
      <c r="AV215" s="3" t="s">
        <v>318</v>
      </c>
      <c r="BK215" s="3" t="s">
        <v>1137</v>
      </c>
      <c r="BV215" s="3" t="s">
        <v>1138</v>
      </c>
      <c r="BX215" s="3" t="s">
        <v>260</v>
      </c>
      <c r="CG215" s="3">
        <v>20</v>
      </c>
      <c r="CH215" s="3">
        <v>125</v>
      </c>
      <c r="CI215" s="3" t="s">
        <v>1139</v>
      </c>
      <c r="CK215" s="3" t="s">
        <v>48</v>
      </c>
      <c r="CL215" s="3" t="s">
        <v>1140</v>
      </c>
      <c r="CN215" s="3" t="s">
        <v>72</v>
      </c>
      <c r="CO215" s="3" t="s">
        <v>176</v>
      </c>
      <c r="CR215" s="3" t="s">
        <v>146</v>
      </c>
      <c r="CU215" s="3" t="s">
        <v>75</v>
      </c>
      <c r="CV215" s="3" t="s">
        <v>75</v>
      </c>
      <c r="CW215" s="3" t="s">
        <v>75</v>
      </c>
      <c r="CX215" s="3" t="s">
        <v>75</v>
      </c>
      <c r="CY215" s="3" t="s">
        <v>75</v>
      </c>
      <c r="CZ215" s="3" t="s">
        <v>100</v>
      </c>
      <c r="DA215" s="3" t="s">
        <v>100</v>
      </c>
      <c r="DF215" s="3" t="s">
        <v>1141</v>
      </c>
      <c r="DG215" s="3" t="s">
        <v>1142</v>
      </c>
      <c r="DJ215" s="3" t="s">
        <v>397</v>
      </c>
      <c r="DK215" s="3" t="s">
        <v>234</v>
      </c>
    </row>
    <row r="216" spans="1:116" s="3" customFormat="1" x14ac:dyDescent="0.35">
      <c r="A216" s="3" t="s">
        <v>1432</v>
      </c>
      <c r="B216" s="3" t="s">
        <v>1433</v>
      </c>
      <c r="C216" s="3" t="s">
        <v>1434</v>
      </c>
      <c r="D216" s="3" t="s">
        <v>366</v>
      </c>
      <c r="E216" s="3">
        <v>2183384079</v>
      </c>
      <c r="F216" s="3" t="s">
        <v>1435</v>
      </c>
      <c r="G216" s="4">
        <v>44144.505856481483</v>
      </c>
      <c r="H216" s="3" t="s">
        <v>61</v>
      </c>
      <c r="J216" s="3" t="s">
        <v>83</v>
      </c>
      <c r="M216" s="3" t="s">
        <v>801</v>
      </c>
      <c r="P216" s="3" t="s">
        <v>85</v>
      </c>
      <c r="R216" s="3" t="s">
        <v>3298</v>
      </c>
      <c r="AC216" s="3" t="s">
        <v>946</v>
      </c>
      <c r="AD216" s="3" t="s">
        <v>946</v>
      </c>
      <c r="AS216" s="3" t="s">
        <v>124</v>
      </c>
      <c r="AV216" s="3" t="s">
        <v>1436</v>
      </c>
      <c r="BI216" s="3" t="s">
        <v>1437</v>
      </c>
      <c r="BK216" s="3" t="s">
        <v>126</v>
      </c>
      <c r="BX216" s="3" t="s">
        <v>68</v>
      </c>
      <c r="CF216" s="3">
        <v>12</v>
      </c>
      <c r="CG216" s="3">
        <v>200</v>
      </c>
      <c r="CI216" s="3" t="s">
        <v>1438</v>
      </c>
      <c r="CK216" s="3" t="s">
        <v>61</v>
      </c>
      <c r="CN216" s="3" t="s">
        <v>193</v>
      </c>
      <c r="CP216" s="3" t="s">
        <v>1439</v>
      </c>
      <c r="CR216" s="3" t="s">
        <v>146</v>
      </c>
      <c r="CS216" s="3" t="s">
        <v>1440</v>
      </c>
      <c r="CU216" s="3" t="s">
        <v>100</v>
      </c>
      <c r="CV216" s="3" t="s">
        <v>100</v>
      </c>
      <c r="CW216" s="3" t="s">
        <v>100</v>
      </c>
      <c r="CX216" s="3" t="s">
        <v>101</v>
      </c>
      <c r="CY216" s="3" t="s">
        <v>75</v>
      </c>
      <c r="CZ216" s="3" t="s">
        <v>75</v>
      </c>
      <c r="DA216" s="3" t="s">
        <v>100</v>
      </c>
      <c r="DB216" s="3" t="s">
        <v>75</v>
      </c>
      <c r="DF216" s="3" t="s">
        <v>1441</v>
      </c>
      <c r="DG216" s="3" t="s">
        <v>1442</v>
      </c>
      <c r="DK216" s="3" t="s">
        <v>234</v>
      </c>
      <c r="DL216" s="3" t="s">
        <v>61</v>
      </c>
    </row>
    <row r="217" spans="1:116" s="3" customFormat="1" x14ac:dyDescent="0.35">
      <c r="A217" s="3" t="s">
        <v>1811</v>
      </c>
      <c r="B217" s="3" t="s">
        <v>1812</v>
      </c>
      <c r="C217" s="3" t="s">
        <v>1813</v>
      </c>
      <c r="D217" s="3" t="s">
        <v>1814</v>
      </c>
      <c r="E217" s="3">
        <v>9054952700</v>
      </c>
      <c r="F217" s="3" t="s">
        <v>1815</v>
      </c>
      <c r="G217" s="4">
        <v>44139.853263888886</v>
      </c>
      <c r="H217" s="3" t="s">
        <v>48</v>
      </c>
      <c r="J217" s="3" t="s">
        <v>37</v>
      </c>
      <c r="K217" s="3" t="s">
        <v>1816</v>
      </c>
      <c r="P217" s="3" t="s">
        <v>50</v>
      </c>
      <c r="Q217" s="3" t="s">
        <v>3298</v>
      </c>
      <c r="AC217" s="3" t="s">
        <v>441</v>
      </c>
      <c r="AD217" s="3" t="s">
        <v>441</v>
      </c>
      <c r="AS217" s="3" t="s">
        <v>154</v>
      </c>
      <c r="AV217" s="3" t="s">
        <v>155</v>
      </c>
      <c r="BK217" s="3" t="s">
        <v>126</v>
      </c>
      <c r="BX217" s="3" t="s">
        <v>215</v>
      </c>
      <c r="CF217" s="3">
        <v>50</v>
      </c>
      <c r="CG217" s="3">
        <v>10</v>
      </c>
      <c r="CH217" s="3">
        <v>50</v>
      </c>
      <c r="CI217" s="3" t="s">
        <v>1817</v>
      </c>
      <c r="CK217" s="3" t="s">
        <v>61</v>
      </c>
      <c r="CN217" s="3" t="s">
        <v>99</v>
      </c>
      <c r="CP217" s="3" t="s">
        <v>1818</v>
      </c>
      <c r="CR217" s="3" t="s">
        <v>146</v>
      </c>
      <c r="CU217" s="3" t="s">
        <v>75</v>
      </c>
      <c r="CV217" s="3" t="s">
        <v>75</v>
      </c>
      <c r="CW217" s="3" t="s">
        <v>75</v>
      </c>
      <c r="CX217" s="3" t="s">
        <v>76</v>
      </c>
      <c r="CY217" s="3" t="s">
        <v>76</v>
      </c>
      <c r="CZ217" s="3" t="s">
        <v>75</v>
      </c>
      <c r="DA217" s="3" t="s">
        <v>75</v>
      </c>
      <c r="DB217" s="3" t="s">
        <v>75</v>
      </c>
      <c r="DF217" s="3" t="s">
        <v>1819</v>
      </c>
      <c r="DK217" s="3" t="s">
        <v>165</v>
      </c>
    </row>
    <row r="218" spans="1:116" s="3" customFormat="1" x14ac:dyDescent="0.35">
      <c r="A218" s="3" t="s">
        <v>860</v>
      </c>
      <c r="B218" s="3" t="s">
        <v>861</v>
      </c>
      <c r="C218" s="3" t="s">
        <v>862</v>
      </c>
      <c r="E218" s="3">
        <v>2188637055</v>
      </c>
      <c r="F218" s="3" t="s">
        <v>863</v>
      </c>
      <c r="G218" s="4">
        <v>44144.780694444446</v>
      </c>
      <c r="H218" s="3" t="s">
        <v>61</v>
      </c>
      <c r="J218" s="3" t="s">
        <v>83</v>
      </c>
      <c r="M218" s="3" t="s">
        <v>801</v>
      </c>
      <c r="P218" s="3" t="s">
        <v>109</v>
      </c>
      <c r="T218" s="3" t="s">
        <v>3298</v>
      </c>
      <c r="AC218" s="3" t="s">
        <v>864</v>
      </c>
      <c r="AD218" s="3" t="s">
        <v>864</v>
      </c>
      <c r="AS218" s="3" t="s">
        <v>124</v>
      </c>
      <c r="AV218" s="3" t="s">
        <v>865</v>
      </c>
      <c r="BK218" s="3" t="s">
        <v>54</v>
      </c>
      <c r="BX218" s="3" t="s">
        <v>215</v>
      </c>
      <c r="CF218" s="3">
        <v>200</v>
      </c>
      <c r="CG218" s="3">
        <v>2</v>
      </c>
      <c r="CH218" s="3">
        <v>100</v>
      </c>
      <c r="CI218" s="3" t="s">
        <v>866</v>
      </c>
      <c r="CK218" s="3" t="s">
        <v>61</v>
      </c>
      <c r="CN218" s="3" t="s">
        <v>193</v>
      </c>
      <c r="CP218" s="3" t="s">
        <v>867</v>
      </c>
      <c r="CR218" s="3" t="s">
        <v>73</v>
      </c>
      <c r="CS218" s="3" t="s">
        <v>868</v>
      </c>
      <c r="CU218" s="3" t="s">
        <v>75</v>
      </c>
      <c r="CV218" s="3" t="s">
        <v>100</v>
      </c>
      <c r="CW218" s="3" t="s">
        <v>100</v>
      </c>
      <c r="CX218" s="3" t="s">
        <v>75</v>
      </c>
      <c r="CY218" s="3" t="s">
        <v>76</v>
      </c>
      <c r="CZ218" s="3" t="s">
        <v>100</v>
      </c>
      <c r="DA218" s="3" t="s">
        <v>100</v>
      </c>
      <c r="DB218" s="3" t="s">
        <v>75</v>
      </c>
      <c r="DF218" s="3" t="s">
        <v>869</v>
      </c>
      <c r="DG218" s="3" t="s">
        <v>870</v>
      </c>
      <c r="DL218" s="3" t="s">
        <v>61</v>
      </c>
    </row>
    <row r="219" spans="1:116" s="3" customFormat="1" x14ac:dyDescent="0.35">
      <c r="A219" s="3" t="s">
        <v>1465</v>
      </c>
      <c r="B219" s="3" t="s">
        <v>1466</v>
      </c>
      <c r="C219" s="3" t="s">
        <v>1467</v>
      </c>
      <c r="D219" s="3" t="s">
        <v>284</v>
      </c>
      <c r="E219" s="3">
        <v>7632794262</v>
      </c>
      <c r="F219" s="3" t="s">
        <v>1468</v>
      </c>
      <c r="G219" s="4">
        <v>44144.501666666663</v>
      </c>
      <c r="H219" s="3" t="s">
        <v>61</v>
      </c>
      <c r="J219" s="3" t="s">
        <v>83</v>
      </c>
      <c r="M219" s="3" t="s">
        <v>37</v>
      </c>
      <c r="N219" s="3" t="s">
        <v>1469</v>
      </c>
      <c r="P219" s="3" t="s">
        <v>1470</v>
      </c>
      <c r="R219" s="3" t="s">
        <v>3298</v>
      </c>
      <c r="X219" s="3" t="s">
        <v>3298</v>
      </c>
      <c r="Z219" s="3" t="s">
        <v>3298</v>
      </c>
      <c r="AC219" s="3" t="s">
        <v>187</v>
      </c>
      <c r="AD219" s="3" t="s">
        <v>187</v>
      </c>
      <c r="AS219" s="3" t="s">
        <v>52</v>
      </c>
      <c r="AV219" s="3" t="s">
        <v>1471</v>
      </c>
      <c r="BI219" s="3" t="s">
        <v>1472</v>
      </c>
      <c r="BK219" s="3" t="s">
        <v>1004</v>
      </c>
      <c r="BX219" s="3" t="s">
        <v>68</v>
      </c>
      <c r="CF219" s="6">
        <v>43961</v>
      </c>
      <c r="CG219" s="3">
        <v>145</v>
      </c>
      <c r="CI219" s="3" t="s">
        <v>1473</v>
      </c>
      <c r="CK219" s="3" t="s">
        <v>61</v>
      </c>
      <c r="CN219" s="3" t="s">
        <v>72</v>
      </c>
      <c r="CP219" s="3" t="s">
        <v>1474</v>
      </c>
      <c r="CR219" s="3" t="s">
        <v>73</v>
      </c>
      <c r="CS219" s="3" t="s">
        <v>1475</v>
      </c>
      <c r="CU219" s="3" t="s">
        <v>76</v>
      </c>
      <c r="CV219" s="3" t="s">
        <v>75</v>
      </c>
      <c r="CW219" s="3" t="s">
        <v>75</v>
      </c>
      <c r="CX219" s="3" t="s">
        <v>76</v>
      </c>
      <c r="CY219" s="3" t="s">
        <v>75</v>
      </c>
      <c r="CZ219" s="3" t="s">
        <v>101</v>
      </c>
      <c r="DA219" s="3" t="s">
        <v>75</v>
      </c>
      <c r="DB219" s="3" t="s">
        <v>75</v>
      </c>
      <c r="DF219" s="3" t="s">
        <v>1476</v>
      </c>
      <c r="DG219" s="3" t="s">
        <v>1477</v>
      </c>
      <c r="DL219" s="3" t="s">
        <v>61</v>
      </c>
    </row>
    <row r="220" spans="1:116" s="3" customFormat="1" x14ac:dyDescent="0.35">
      <c r="A220" s="3" t="s">
        <v>1251</v>
      </c>
      <c r="B220" s="3" t="s">
        <v>1252</v>
      </c>
      <c r="C220" s="3" t="s">
        <v>1253</v>
      </c>
      <c r="D220" s="3" t="s">
        <v>120</v>
      </c>
      <c r="E220" s="3">
        <v>6512370656</v>
      </c>
      <c r="F220" s="3" t="s">
        <v>1254</v>
      </c>
      <c r="G220" s="4">
        <v>44144.530162037037</v>
      </c>
      <c r="H220" s="3" t="s">
        <v>61</v>
      </c>
      <c r="J220" s="3" t="s">
        <v>83</v>
      </c>
      <c r="M220" s="3" t="s">
        <v>329</v>
      </c>
      <c r="P220" s="3" t="s">
        <v>85</v>
      </c>
      <c r="R220" s="3" t="s">
        <v>3298</v>
      </c>
      <c r="AC220" s="3" t="s">
        <v>1255</v>
      </c>
      <c r="AD220" s="3" t="s">
        <v>1255</v>
      </c>
      <c r="AS220" s="3" t="s">
        <v>124</v>
      </c>
      <c r="AV220" s="3" t="s">
        <v>1256</v>
      </c>
      <c r="BK220" s="3" t="s">
        <v>1257</v>
      </c>
      <c r="CR220" s="3" t="s">
        <v>73</v>
      </c>
      <c r="DL220" s="3" t="s">
        <v>61</v>
      </c>
    </row>
    <row r="221" spans="1:116" s="3" customFormat="1" x14ac:dyDescent="0.35">
      <c r="A221" s="3" t="s">
        <v>292</v>
      </c>
      <c r="B221" s="3" t="s">
        <v>293</v>
      </c>
      <c r="C221" s="3" t="s">
        <v>283</v>
      </c>
      <c r="D221" s="3" t="s">
        <v>223</v>
      </c>
      <c r="E221" s="3" t="s">
        <v>294</v>
      </c>
      <c r="F221" s="3" t="s">
        <v>295</v>
      </c>
      <c r="G221" s="4">
        <v>44152.383298611108</v>
      </c>
      <c r="H221" s="3" t="s">
        <v>61</v>
      </c>
      <c r="J221" s="3" t="s">
        <v>83</v>
      </c>
      <c r="M221" s="3" t="s">
        <v>296</v>
      </c>
      <c r="P221" s="3" t="s">
        <v>109</v>
      </c>
      <c r="T221" s="3" t="s">
        <v>3298</v>
      </c>
      <c r="AC221" s="3" t="s">
        <v>297</v>
      </c>
      <c r="AD221" s="3" t="s">
        <v>297</v>
      </c>
      <c r="AS221" s="3" t="s">
        <v>124</v>
      </c>
      <c r="AV221" s="3" t="s">
        <v>298</v>
      </c>
      <c r="BK221" s="3" t="s">
        <v>37</v>
      </c>
      <c r="BV221" s="3" t="s">
        <v>299</v>
      </c>
      <c r="CR221" s="3" t="s">
        <v>146</v>
      </c>
      <c r="CS221" s="3" t="s">
        <v>300</v>
      </c>
      <c r="DF221" s="3" t="s">
        <v>301</v>
      </c>
      <c r="DG221" s="3" t="s">
        <v>302</v>
      </c>
      <c r="DL221" s="3" t="s">
        <v>61</v>
      </c>
    </row>
    <row r="222" spans="1:116" s="3" customFormat="1" x14ac:dyDescent="0.35">
      <c r="A222" s="3" t="s">
        <v>2181</v>
      </c>
      <c r="B222" s="3" t="s">
        <v>2182</v>
      </c>
      <c r="C222" s="3" t="s">
        <v>2183</v>
      </c>
      <c r="D222" s="3" t="s">
        <v>2184</v>
      </c>
      <c r="E222" s="3">
        <v>9522260075</v>
      </c>
      <c r="F222" s="3" t="s">
        <v>2185</v>
      </c>
      <c r="G222" s="4">
        <v>44138.480717592596</v>
      </c>
      <c r="H222" s="3" t="s">
        <v>61</v>
      </c>
      <c r="J222" s="3" t="s">
        <v>83</v>
      </c>
      <c r="M222" s="3" t="s">
        <v>2186</v>
      </c>
      <c r="P222" s="3" t="s">
        <v>85</v>
      </c>
      <c r="R222" s="3" t="s">
        <v>3298</v>
      </c>
      <c r="AC222" s="3" t="s">
        <v>2187</v>
      </c>
      <c r="AD222" s="3" t="s">
        <v>2187</v>
      </c>
      <c r="AS222" s="3" t="s">
        <v>87</v>
      </c>
      <c r="AV222" s="3" t="s">
        <v>318</v>
      </c>
      <c r="BK222" s="3" t="s">
        <v>126</v>
      </c>
      <c r="BX222" s="3" t="s">
        <v>55</v>
      </c>
      <c r="CF222" s="3">
        <v>50</v>
      </c>
      <c r="CG222" s="3">
        <v>70</v>
      </c>
      <c r="CH222" s="3">
        <v>300</v>
      </c>
      <c r="CI222" s="3" t="s">
        <v>2188</v>
      </c>
      <c r="CK222" s="3" t="s">
        <v>61</v>
      </c>
      <c r="CN222" s="3" t="s">
        <v>72</v>
      </c>
      <c r="CR222" s="3" t="s">
        <v>146</v>
      </c>
      <c r="CU222" s="3" t="s">
        <v>75</v>
      </c>
      <c r="CV222" s="3" t="s">
        <v>75</v>
      </c>
      <c r="CW222" s="3" t="s">
        <v>75</v>
      </c>
      <c r="CX222" s="3" t="s">
        <v>75</v>
      </c>
      <c r="CY222" s="3" t="s">
        <v>75</v>
      </c>
      <c r="CZ222" s="3" t="s">
        <v>101</v>
      </c>
      <c r="DA222" s="3" t="s">
        <v>75</v>
      </c>
      <c r="DB222" s="3" t="s">
        <v>76</v>
      </c>
      <c r="DF222" s="3" t="s">
        <v>2189</v>
      </c>
      <c r="DG222" s="3" t="s">
        <v>2190</v>
      </c>
      <c r="DJ222" s="3" t="s">
        <v>291</v>
      </c>
      <c r="DK222" s="3" t="s">
        <v>456</v>
      </c>
      <c r="DL222" s="3" t="s">
        <v>48</v>
      </c>
    </row>
    <row r="223" spans="1:116" s="3" customFormat="1" x14ac:dyDescent="0.35">
      <c r="A223" s="3" t="s">
        <v>3262</v>
      </c>
      <c r="B223" s="3" t="s">
        <v>3263</v>
      </c>
      <c r="C223" s="3" t="s">
        <v>3264</v>
      </c>
      <c r="D223" s="3" t="s">
        <v>3265</v>
      </c>
      <c r="E223" s="3" t="s">
        <v>3266</v>
      </c>
      <c r="F223" s="3" t="s">
        <v>3267</v>
      </c>
      <c r="G223" s="4">
        <v>44137.463831018518</v>
      </c>
      <c r="H223" s="3" t="s">
        <v>61</v>
      </c>
      <c r="J223" s="3" t="s">
        <v>83</v>
      </c>
      <c r="M223" s="3" t="s">
        <v>514</v>
      </c>
      <c r="P223" s="3" t="s">
        <v>85</v>
      </c>
      <c r="R223" s="3" t="s">
        <v>3298</v>
      </c>
      <c r="AC223" s="3" t="s">
        <v>450</v>
      </c>
      <c r="AD223" s="3" t="s">
        <v>450</v>
      </c>
      <c r="AS223" s="3" t="s">
        <v>111</v>
      </c>
      <c r="AV223" s="3" t="s">
        <v>3268</v>
      </c>
      <c r="BK223" s="3" t="s">
        <v>275</v>
      </c>
      <c r="BX223" s="3" t="s">
        <v>55</v>
      </c>
      <c r="CF223" s="3">
        <v>300</v>
      </c>
      <c r="CG223" s="3">
        <v>500</v>
      </c>
      <c r="CH223" s="3">
        <v>300</v>
      </c>
      <c r="CI223" s="3" t="s">
        <v>3269</v>
      </c>
      <c r="CK223" s="3" t="s">
        <v>61</v>
      </c>
      <c r="CN223" s="3" t="s">
        <v>72</v>
      </c>
      <c r="CP223" s="3" t="s">
        <v>3270</v>
      </c>
      <c r="CR223" s="3" t="s">
        <v>195</v>
      </c>
      <c r="CU223" s="3" t="s">
        <v>75</v>
      </c>
      <c r="CV223" s="3" t="s">
        <v>100</v>
      </c>
      <c r="CW223" s="3" t="s">
        <v>75</v>
      </c>
      <c r="CX223" s="3" t="s">
        <v>75</v>
      </c>
      <c r="CY223" s="3" t="s">
        <v>75</v>
      </c>
      <c r="CZ223" s="3" t="s">
        <v>100</v>
      </c>
      <c r="DA223" s="3" t="s">
        <v>75</v>
      </c>
      <c r="DB223" s="3" t="s">
        <v>75</v>
      </c>
      <c r="DJ223" s="3" t="s">
        <v>621</v>
      </c>
      <c r="DK223" s="3" t="s">
        <v>134</v>
      </c>
      <c r="DL223" s="3" t="s">
        <v>48</v>
      </c>
    </row>
    <row r="224" spans="1:116" s="3" customFormat="1" x14ac:dyDescent="0.35">
      <c r="A224" s="3" t="s">
        <v>2484</v>
      </c>
      <c r="B224" s="3" t="s">
        <v>2485</v>
      </c>
      <c r="C224" s="3" t="s">
        <v>2486</v>
      </c>
      <c r="D224" s="3" t="s">
        <v>2487</v>
      </c>
      <c r="E224" s="3">
        <v>5074524100</v>
      </c>
      <c r="F224" s="3" t="s">
        <v>2488</v>
      </c>
      <c r="G224" s="4">
        <v>44137.675995370373</v>
      </c>
      <c r="H224" s="3" t="s">
        <v>61</v>
      </c>
      <c r="J224" s="3" t="s">
        <v>83</v>
      </c>
      <c r="M224" s="3" t="s">
        <v>1234</v>
      </c>
      <c r="P224" s="3" t="s">
        <v>50</v>
      </c>
      <c r="Q224" s="3" t="s">
        <v>3298</v>
      </c>
      <c r="AC224" s="3" t="s">
        <v>2489</v>
      </c>
      <c r="AD224" s="3" t="s">
        <v>2489</v>
      </c>
      <c r="AS224" s="3" t="s">
        <v>124</v>
      </c>
      <c r="AV224" s="3" t="s">
        <v>2490</v>
      </c>
      <c r="BK224" s="3" t="s">
        <v>89</v>
      </c>
      <c r="BX224" s="3" t="s">
        <v>1746</v>
      </c>
      <c r="CF224" s="3">
        <v>5</v>
      </c>
      <c r="CH224" s="3">
        <v>25</v>
      </c>
      <c r="CK224" s="3" t="s">
        <v>61</v>
      </c>
      <c r="CN224" s="3" t="s">
        <v>72</v>
      </c>
      <c r="CR224" s="3" t="s">
        <v>73</v>
      </c>
      <c r="CU224" s="3" t="s">
        <v>75</v>
      </c>
      <c r="CV224" s="3" t="s">
        <v>75</v>
      </c>
      <c r="CW224" s="3" t="s">
        <v>100</v>
      </c>
      <c r="CX224" s="3" t="s">
        <v>100</v>
      </c>
      <c r="CY224" s="3" t="s">
        <v>75</v>
      </c>
      <c r="CZ224" s="3" t="s">
        <v>75</v>
      </c>
      <c r="DA224" s="3" t="s">
        <v>100</v>
      </c>
      <c r="DB224" s="3" t="s">
        <v>75</v>
      </c>
      <c r="DF224" s="3" t="s">
        <v>2491</v>
      </c>
      <c r="DG224" s="3" t="s">
        <v>2492</v>
      </c>
      <c r="DJ224" s="3" t="s">
        <v>397</v>
      </c>
      <c r="DK224" s="3" t="s">
        <v>234</v>
      </c>
      <c r="DL224" s="3" t="s">
        <v>61</v>
      </c>
    </row>
    <row r="225" spans="1:116" s="3" customFormat="1" x14ac:dyDescent="0.35">
      <c r="A225" s="3" t="s">
        <v>2387</v>
      </c>
      <c r="B225" s="3" t="s">
        <v>2388</v>
      </c>
      <c r="C225" s="3" t="s">
        <v>2389</v>
      </c>
      <c r="D225" s="3" t="s">
        <v>2390</v>
      </c>
      <c r="F225" s="3" t="s">
        <v>2391</v>
      </c>
      <c r="G225" s="4">
        <v>44138.296018518522</v>
      </c>
      <c r="H225" s="3" t="s">
        <v>48</v>
      </c>
      <c r="J225" s="3" t="s">
        <v>2392</v>
      </c>
      <c r="P225" s="3" t="s">
        <v>50</v>
      </c>
      <c r="Q225" s="3" t="s">
        <v>3298</v>
      </c>
      <c r="AC225" s="3" t="s">
        <v>711</v>
      </c>
      <c r="AD225" s="3" t="s">
        <v>711</v>
      </c>
      <c r="AS225" s="3" t="s">
        <v>273</v>
      </c>
      <c r="AV225" s="3" t="s">
        <v>112</v>
      </c>
      <c r="BK225" s="3" t="s">
        <v>331</v>
      </c>
      <c r="BX225" s="3" t="s">
        <v>260</v>
      </c>
      <c r="CG225" s="6">
        <v>43961</v>
      </c>
      <c r="CH225" s="3">
        <v>50</v>
      </c>
      <c r="CK225" s="3" t="s">
        <v>61</v>
      </c>
      <c r="CN225" s="3" t="s">
        <v>99</v>
      </c>
      <c r="CR225" s="3" t="s">
        <v>146</v>
      </c>
      <c r="CU225" s="3" t="s">
        <v>75</v>
      </c>
      <c r="CV225" s="3" t="s">
        <v>75</v>
      </c>
      <c r="CX225" s="3" t="s">
        <v>76</v>
      </c>
      <c r="CY225" s="3" t="s">
        <v>76</v>
      </c>
      <c r="DB225" s="3" t="s">
        <v>76</v>
      </c>
    </row>
    <row r="226" spans="1:116" s="3" customFormat="1" x14ac:dyDescent="0.35">
      <c r="A226" s="3" t="s">
        <v>827</v>
      </c>
      <c r="B226" s="3" t="s">
        <v>828</v>
      </c>
      <c r="C226" s="3" t="s">
        <v>829</v>
      </c>
      <c r="D226" s="3" t="s">
        <v>830</v>
      </c>
      <c r="E226" s="3">
        <v>3202510571</v>
      </c>
      <c r="F226" s="3" t="s">
        <v>831</v>
      </c>
      <c r="G226" s="4">
        <v>44144.871122685188</v>
      </c>
      <c r="H226" s="3" t="s">
        <v>61</v>
      </c>
      <c r="J226" s="3" t="s">
        <v>83</v>
      </c>
      <c r="M226" s="3" t="s">
        <v>832</v>
      </c>
      <c r="P226" s="3" t="s">
        <v>50</v>
      </c>
      <c r="Q226" s="3" t="s">
        <v>3298</v>
      </c>
      <c r="AC226" s="3" t="s">
        <v>833</v>
      </c>
      <c r="AD226" s="3" t="s">
        <v>833</v>
      </c>
      <c r="AS226" s="3" t="s">
        <v>273</v>
      </c>
      <c r="AV226" s="3" t="s">
        <v>834</v>
      </c>
      <c r="BI226" s="3" t="s">
        <v>835</v>
      </c>
      <c r="BK226" s="3" t="s">
        <v>54</v>
      </c>
      <c r="BX226" s="3" t="s">
        <v>55</v>
      </c>
      <c r="CF226" s="3">
        <v>20</v>
      </c>
      <c r="CG226" s="3">
        <v>5</v>
      </c>
      <c r="CH226" s="3">
        <v>10</v>
      </c>
      <c r="CI226" s="3" t="s">
        <v>836</v>
      </c>
      <c r="CK226" s="3" t="s">
        <v>48</v>
      </c>
      <c r="CL226" s="3" t="s">
        <v>837</v>
      </c>
      <c r="CN226" s="3" t="s">
        <v>465</v>
      </c>
      <c r="CO226" s="3" t="s">
        <v>72</v>
      </c>
      <c r="CP226" s="3" t="s">
        <v>838</v>
      </c>
      <c r="CR226" s="3" t="s">
        <v>73</v>
      </c>
      <c r="CU226" s="3" t="s">
        <v>100</v>
      </c>
      <c r="CV226" s="3" t="s">
        <v>100</v>
      </c>
      <c r="CW226" s="3" t="s">
        <v>100</v>
      </c>
      <c r="CX226" s="3" t="s">
        <v>75</v>
      </c>
      <c r="CY226" s="3" t="s">
        <v>100</v>
      </c>
      <c r="CZ226" s="3" t="s">
        <v>100</v>
      </c>
      <c r="DA226" s="3" t="s">
        <v>100</v>
      </c>
      <c r="DB226" s="3" t="s">
        <v>100</v>
      </c>
      <c r="DG226" s="3" t="s">
        <v>839</v>
      </c>
      <c r="DJ226" s="3" t="s">
        <v>840</v>
      </c>
      <c r="DK226" s="3" t="s">
        <v>134</v>
      </c>
      <c r="DL226" s="3" t="s">
        <v>48</v>
      </c>
    </row>
    <row r="227" spans="1:116" s="3" customFormat="1" x14ac:dyDescent="0.35">
      <c r="A227" s="3" t="s">
        <v>827</v>
      </c>
      <c r="B227" s="3" t="s">
        <v>1020</v>
      </c>
      <c r="C227" s="3" t="s">
        <v>283</v>
      </c>
      <c r="D227" s="3" t="s">
        <v>2264</v>
      </c>
      <c r="E227" s="3" t="s">
        <v>2265</v>
      </c>
      <c r="F227" s="3" t="s">
        <v>2266</v>
      </c>
      <c r="G227" s="4">
        <v>44138.451354166667</v>
      </c>
      <c r="H227" s="3" t="s">
        <v>61</v>
      </c>
      <c r="J227" s="3" t="s">
        <v>83</v>
      </c>
      <c r="M227" s="3" t="s">
        <v>832</v>
      </c>
      <c r="P227" s="3" t="s">
        <v>50</v>
      </c>
      <c r="Q227" s="3" t="s">
        <v>3298</v>
      </c>
      <c r="AC227" s="3" t="s">
        <v>833</v>
      </c>
      <c r="AD227" s="3" t="s">
        <v>833</v>
      </c>
      <c r="AS227" s="3" t="s">
        <v>111</v>
      </c>
      <c r="AV227" s="3" t="s">
        <v>2267</v>
      </c>
      <c r="BI227" s="3" t="s">
        <v>2268</v>
      </c>
      <c r="BK227" s="3" t="s">
        <v>2269</v>
      </c>
      <c r="CR227" s="3" t="s">
        <v>146</v>
      </c>
      <c r="DF227" s="3" t="s">
        <v>2270</v>
      </c>
      <c r="DG227" s="3" t="s">
        <v>2271</v>
      </c>
      <c r="DL227" s="3" t="s">
        <v>48</v>
      </c>
    </row>
    <row r="228" spans="1:116" s="3" customFormat="1" x14ac:dyDescent="0.35">
      <c r="A228" s="3" t="s">
        <v>2821</v>
      </c>
      <c r="B228" s="3" t="s">
        <v>2072</v>
      </c>
      <c r="C228" s="3" t="s">
        <v>2822</v>
      </c>
      <c r="E228" s="3">
        <v>4014558016</v>
      </c>
      <c r="F228" s="3" t="s">
        <v>2823</v>
      </c>
      <c r="G228" s="4">
        <v>44137.569652777776</v>
      </c>
      <c r="H228" s="3" t="s">
        <v>48</v>
      </c>
      <c r="J228" s="3" t="s">
        <v>1606</v>
      </c>
      <c r="P228" s="3" t="s">
        <v>109</v>
      </c>
      <c r="T228" s="3" t="s">
        <v>3298</v>
      </c>
      <c r="AC228" s="3" t="s">
        <v>1136</v>
      </c>
      <c r="AD228" s="3" t="s">
        <v>1136</v>
      </c>
      <c r="AS228" s="3" t="s">
        <v>273</v>
      </c>
      <c r="AV228" s="3" t="s">
        <v>2824</v>
      </c>
      <c r="BI228" s="3" t="s">
        <v>2825</v>
      </c>
      <c r="BK228" s="3" t="s">
        <v>54</v>
      </c>
      <c r="BX228" s="3" t="s">
        <v>158</v>
      </c>
      <c r="CH228" s="3" t="s">
        <v>2826</v>
      </c>
      <c r="CI228" s="3" t="s">
        <v>2827</v>
      </c>
      <c r="CK228" s="3" t="s">
        <v>48</v>
      </c>
      <c r="CL228" s="3" t="s">
        <v>2828</v>
      </c>
      <c r="CN228" s="3" t="s">
        <v>72</v>
      </c>
      <c r="CO228" s="3" t="s">
        <v>72</v>
      </c>
      <c r="CP228" s="3" t="s">
        <v>2829</v>
      </c>
      <c r="CR228" s="3" t="s">
        <v>146</v>
      </c>
      <c r="CS228" s="3" t="s">
        <v>2830</v>
      </c>
      <c r="CU228" s="3" t="s">
        <v>100</v>
      </c>
      <c r="CV228" s="3" t="s">
        <v>100</v>
      </c>
      <c r="CW228" s="3" t="s">
        <v>100</v>
      </c>
      <c r="CX228" s="3" t="s">
        <v>100</v>
      </c>
      <c r="CY228" s="3" t="s">
        <v>101</v>
      </c>
      <c r="CZ228" s="3" t="s">
        <v>100</v>
      </c>
      <c r="DA228" s="3" t="s">
        <v>100</v>
      </c>
      <c r="DB228" s="3" t="s">
        <v>76</v>
      </c>
      <c r="DF228" s="3" t="s">
        <v>2831</v>
      </c>
      <c r="DG228" s="3" t="s">
        <v>2832</v>
      </c>
      <c r="DK228" s="3" t="s">
        <v>165</v>
      </c>
    </row>
    <row r="229" spans="1:116" s="3" customFormat="1" x14ac:dyDescent="0.35">
      <c r="A229" s="3" t="s">
        <v>3067</v>
      </c>
      <c r="B229" s="3" t="s">
        <v>3068</v>
      </c>
      <c r="C229" s="3" t="s">
        <v>3069</v>
      </c>
      <c r="D229" s="3" t="s">
        <v>223</v>
      </c>
      <c r="E229" s="3">
        <v>6513316417</v>
      </c>
      <c r="F229" s="3" t="s">
        <v>3070</v>
      </c>
      <c r="G229" s="4">
        <v>44137.493900462963</v>
      </c>
      <c r="H229" s="3" t="s">
        <v>61</v>
      </c>
      <c r="J229" s="3" t="s">
        <v>83</v>
      </c>
      <c r="M229" s="3" t="s">
        <v>271</v>
      </c>
      <c r="P229" s="3" t="s">
        <v>85</v>
      </c>
      <c r="R229" s="3" t="s">
        <v>3298</v>
      </c>
      <c r="AC229" s="3" t="s">
        <v>187</v>
      </c>
      <c r="AD229" s="3" t="s">
        <v>187</v>
      </c>
      <c r="AS229" s="3" t="s">
        <v>273</v>
      </c>
      <c r="AV229" s="3" t="s">
        <v>3071</v>
      </c>
      <c r="BI229" s="3" t="s">
        <v>3072</v>
      </c>
      <c r="BK229" s="3" t="s">
        <v>345</v>
      </c>
      <c r="BX229" s="3" t="s">
        <v>19</v>
      </c>
      <c r="CG229" s="3" t="s">
        <v>3073</v>
      </c>
      <c r="CI229" s="3" t="s">
        <v>3074</v>
      </c>
      <c r="CK229" s="3" t="s">
        <v>61</v>
      </c>
      <c r="CN229" s="3" t="s">
        <v>193</v>
      </c>
      <c r="CP229" s="3" t="s">
        <v>3075</v>
      </c>
      <c r="CR229" s="3" t="s">
        <v>146</v>
      </c>
      <c r="CS229" s="3" t="s">
        <v>3076</v>
      </c>
      <c r="CU229" s="3" t="s">
        <v>100</v>
      </c>
      <c r="CV229" s="3" t="s">
        <v>75</v>
      </c>
      <c r="CW229" s="3" t="s">
        <v>100</v>
      </c>
      <c r="CX229" s="3" t="s">
        <v>100</v>
      </c>
      <c r="CY229" s="3" t="s">
        <v>75</v>
      </c>
      <c r="CZ229" s="3" t="s">
        <v>100</v>
      </c>
      <c r="DA229" s="3" t="s">
        <v>100</v>
      </c>
      <c r="DB229" s="3" t="s">
        <v>75</v>
      </c>
      <c r="DC229" s="3" t="s">
        <v>100</v>
      </c>
      <c r="DD229" s="3" t="s">
        <v>3077</v>
      </c>
      <c r="DF229" s="3" t="s">
        <v>3078</v>
      </c>
      <c r="DG229" s="3" t="s">
        <v>3079</v>
      </c>
      <c r="DJ229" s="3" t="s">
        <v>133</v>
      </c>
      <c r="DK229" s="3" t="s">
        <v>165</v>
      </c>
      <c r="DL229" s="3" t="s">
        <v>48</v>
      </c>
    </row>
    <row r="230" spans="1:116" s="3" customFormat="1" x14ac:dyDescent="0.35">
      <c r="A230" s="3" t="s">
        <v>2474</v>
      </c>
      <c r="B230" s="3" t="s">
        <v>2475</v>
      </c>
      <c r="C230" s="3" t="s">
        <v>2476</v>
      </c>
      <c r="D230" s="3" t="s">
        <v>2477</v>
      </c>
      <c r="E230" s="3" t="s">
        <v>2478</v>
      </c>
      <c r="F230" s="3" t="s">
        <v>2479</v>
      </c>
      <c r="G230" s="4">
        <v>44137.716168981482</v>
      </c>
      <c r="H230" s="3" t="s">
        <v>48</v>
      </c>
      <c r="J230" s="3" t="s">
        <v>240</v>
      </c>
      <c r="P230" s="3" t="s">
        <v>109</v>
      </c>
      <c r="T230" s="3" t="s">
        <v>3298</v>
      </c>
      <c r="AC230" s="3" t="s">
        <v>1920</v>
      </c>
      <c r="AD230" s="3" t="s">
        <v>1920</v>
      </c>
      <c r="AS230" s="3" t="s">
        <v>111</v>
      </c>
      <c r="AV230" s="3" t="s">
        <v>463</v>
      </c>
      <c r="BK230" s="3" t="s">
        <v>1112</v>
      </c>
      <c r="BX230" s="3" t="s">
        <v>245</v>
      </c>
      <c r="CG230" s="3">
        <v>17</v>
      </c>
      <c r="CH230" s="3">
        <v>40</v>
      </c>
      <c r="CI230" s="3" t="s">
        <v>2480</v>
      </c>
      <c r="CK230" s="3" t="s">
        <v>61</v>
      </c>
      <c r="CN230" s="3" t="s">
        <v>72</v>
      </c>
      <c r="CP230" s="3" t="s">
        <v>2481</v>
      </c>
      <c r="CR230" s="3" t="s">
        <v>146</v>
      </c>
      <c r="CU230" s="3" t="s">
        <v>100</v>
      </c>
      <c r="CV230" s="3" t="s">
        <v>100</v>
      </c>
      <c r="CW230" s="3" t="s">
        <v>100</v>
      </c>
      <c r="CX230" s="3" t="s">
        <v>75</v>
      </c>
      <c r="CY230" s="3" t="s">
        <v>75</v>
      </c>
      <c r="CZ230" s="3" t="s">
        <v>75</v>
      </c>
      <c r="DA230" s="3" t="s">
        <v>75</v>
      </c>
      <c r="DB230" s="3" t="s">
        <v>75</v>
      </c>
      <c r="DF230" s="3" t="s">
        <v>2482</v>
      </c>
      <c r="DG230" s="3" t="s">
        <v>2483</v>
      </c>
      <c r="DK230" s="3" t="s">
        <v>134</v>
      </c>
    </row>
    <row r="231" spans="1:116" s="3" customFormat="1" x14ac:dyDescent="0.35">
      <c r="A231" s="3" t="s">
        <v>1504</v>
      </c>
      <c r="B231" s="3" t="s">
        <v>1505</v>
      </c>
      <c r="C231" s="3" t="s">
        <v>1506</v>
      </c>
      <c r="D231" s="3" t="s">
        <v>1507</v>
      </c>
      <c r="E231" s="3">
        <v>2186791710</v>
      </c>
      <c r="F231" s="3" t="s">
        <v>1508</v>
      </c>
      <c r="G231" s="4">
        <v>44144.49931712963</v>
      </c>
      <c r="H231" s="3" t="s">
        <v>61</v>
      </c>
      <c r="J231" s="3" t="s">
        <v>83</v>
      </c>
      <c r="M231" s="3" t="s">
        <v>1509</v>
      </c>
      <c r="P231" s="3" t="s">
        <v>85</v>
      </c>
      <c r="R231" s="3" t="s">
        <v>3298</v>
      </c>
      <c r="AC231" s="3" t="s">
        <v>1510</v>
      </c>
      <c r="AD231" s="3" t="s">
        <v>1510</v>
      </c>
      <c r="AS231" s="3" t="s">
        <v>124</v>
      </c>
      <c r="AV231" s="3" t="s">
        <v>1511</v>
      </c>
      <c r="BK231" s="3" t="s">
        <v>695</v>
      </c>
      <c r="BX231" s="3" t="s">
        <v>713</v>
      </c>
      <c r="CF231" s="3">
        <v>100</v>
      </c>
      <c r="CG231" s="3">
        <v>1500</v>
      </c>
      <c r="CI231" s="3" t="s">
        <v>1512</v>
      </c>
      <c r="CK231" s="3" t="s">
        <v>61</v>
      </c>
      <c r="CN231" s="3" t="s">
        <v>176</v>
      </c>
      <c r="CR231" s="3" t="s">
        <v>73</v>
      </c>
      <c r="CU231" s="3" t="s">
        <v>76</v>
      </c>
      <c r="CV231" s="3" t="s">
        <v>75</v>
      </c>
      <c r="CW231" s="3" t="s">
        <v>100</v>
      </c>
      <c r="CX231" s="3" t="s">
        <v>76</v>
      </c>
      <c r="CY231" s="3" t="s">
        <v>75</v>
      </c>
      <c r="CZ231" s="3" t="s">
        <v>75</v>
      </c>
      <c r="DA231" s="3" t="s">
        <v>100</v>
      </c>
      <c r="DB231" s="3" t="s">
        <v>75</v>
      </c>
      <c r="DG231" s="3" t="s">
        <v>1513</v>
      </c>
      <c r="DL231" s="3" t="s">
        <v>61</v>
      </c>
    </row>
    <row r="232" spans="1:116" s="3" customFormat="1" x14ac:dyDescent="0.35">
      <c r="A232" s="3" t="s">
        <v>56</v>
      </c>
      <c r="B232" s="3" t="s">
        <v>57</v>
      </c>
      <c r="C232" s="3" t="s">
        <v>58</v>
      </c>
      <c r="D232" s="3" t="s">
        <v>59</v>
      </c>
      <c r="E232" s="3">
        <v>7015539065</v>
      </c>
      <c r="F232" s="3" t="s">
        <v>60</v>
      </c>
      <c r="G232" s="4">
        <v>44158.391412037039</v>
      </c>
      <c r="H232" s="3" t="s">
        <v>61</v>
      </c>
      <c r="J232" s="3" t="s">
        <v>62</v>
      </c>
      <c r="P232" s="3" t="s">
        <v>63</v>
      </c>
      <c r="V232" s="3" t="s">
        <v>3298</v>
      </c>
      <c r="AS232" s="3" t="s">
        <v>64</v>
      </c>
      <c r="AV232" s="3" t="s">
        <v>65</v>
      </c>
      <c r="BI232" s="3" t="s">
        <v>66</v>
      </c>
      <c r="BK232" s="3" t="s">
        <v>67</v>
      </c>
      <c r="BX232" s="3" t="s">
        <v>68</v>
      </c>
      <c r="CF232" s="3" t="s">
        <v>69</v>
      </c>
      <c r="CG232" s="3" t="s">
        <v>70</v>
      </c>
      <c r="CI232" s="3" t="s">
        <v>71</v>
      </c>
      <c r="CK232" s="3" t="s">
        <v>61</v>
      </c>
      <c r="CN232" s="3" t="s">
        <v>72</v>
      </c>
      <c r="CR232" s="3" t="s">
        <v>73</v>
      </c>
      <c r="CS232" s="3" t="s">
        <v>74</v>
      </c>
      <c r="CU232" s="3" t="s">
        <v>75</v>
      </c>
      <c r="CV232" s="3" t="s">
        <v>76</v>
      </c>
      <c r="CW232" s="3" t="s">
        <v>75</v>
      </c>
      <c r="CX232" s="3" t="s">
        <v>76</v>
      </c>
      <c r="CY232" s="3" t="s">
        <v>76</v>
      </c>
      <c r="CZ232" s="3" t="s">
        <v>75</v>
      </c>
      <c r="DA232" s="3" t="s">
        <v>75</v>
      </c>
      <c r="DB232" s="3" t="s">
        <v>75</v>
      </c>
    </row>
    <row r="233" spans="1:116" s="3" customFormat="1" x14ac:dyDescent="0.35">
      <c r="A233" s="3" t="s">
        <v>1491</v>
      </c>
      <c r="B233" s="3" t="s">
        <v>1492</v>
      </c>
      <c r="C233" s="3" t="s">
        <v>1493</v>
      </c>
      <c r="D233" s="3" t="s">
        <v>306</v>
      </c>
      <c r="E233" s="3">
        <v>6513855105</v>
      </c>
      <c r="F233" s="3" t="s">
        <v>1494</v>
      </c>
      <c r="G233" s="4">
        <v>44144.499456018515</v>
      </c>
      <c r="H233" s="3" t="s">
        <v>61</v>
      </c>
      <c r="J233" s="3" t="s">
        <v>83</v>
      </c>
      <c r="M233" s="3" t="s">
        <v>1495</v>
      </c>
      <c r="P233" s="3" t="s">
        <v>109</v>
      </c>
      <c r="T233" s="3" t="s">
        <v>3298</v>
      </c>
      <c r="AC233" s="3" t="s">
        <v>1496</v>
      </c>
      <c r="AD233" s="3" t="s">
        <v>1496</v>
      </c>
      <c r="AS233" s="3" t="s">
        <v>87</v>
      </c>
      <c r="AV233" s="3" t="s">
        <v>463</v>
      </c>
      <c r="BK233" s="3" t="s">
        <v>380</v>
      </c>
      <c r="BX233" s="3" t="s">
        <v>55</v>
      </c>
      <c r="CF233" s="3" t="s">
        <v>1497</v>
      </c>
      <c r="CG233" s="3" t="s">
        <v>1498</v>
      </c>
      <c r="CH233" s="3" t="s">
        <v>1499</v>
      </c>
      <c r="CI233" s="3" t="s">
        <v>1500</v>
      </c>
      <c r="CK233" s="3" t="s">
        <v>61</v>
      </c>
      <c r="CN233" s="3" t="s">
        <v>99</v>
      </c>
      <c r="CR233" s="3" t="s">
        <v>73</v>
      </c>
      <c r="CS233" s="3" t="s">
        <v>1501</v>
      </c>
      <c r="CU233" s="3" t="s">
        <v>75</v>
      </c>
      <c r="CV233" s="3" t="s">
        <v>100</v>
      </c>
      <c r="CW233" s="3" t="s">
        <v>76</v>
      </c>
      <c r="CX233" s="3" t="s">
        <v>76</v>
      </c>
      <c r="CY233" s="3" t="s">
        <v>76</v>
      </c>
      <c r="CZ233" s="3" t="s">
        <v>101</v>
      </c>
      <c r="DA233" s="3" t="s">
        <v>101</v>
      </c>
      <c r="DB233" s="3" t="s">
        <v>76</v>
      </c>
      <c r="DF233" s="3" t="s">
        <v>1502</v>
      </c>
      <c r="DG233" s="3" t="s">
        <v>1503</v>
      </c>
      <c r="DL233" s="3" t="s">
        <v>61</v>
      </c>
    </row>
    <row r="234" spans="1:116" s="3" customFormat="1" x14ac:dyDescent="0.35">
      <c r="A234" s="3" t="s">
        <v>2807</v>
      </c>
      <c r="B234" s="3" t="s">
        <v>1943</v>
      </c>
      <c r="C234" s="3" t="s">
        <v>2808</v>
      </c>
      <c r="D234" s="3" t="s">
        <v>2809</v>
      </c>
      <c r="E234" s="3">
        <v>2104453333</v>
      </c>
      <c r="F234" s="3" t="s">
        <v>2810</v>
      </c>
      <c r="G234" s="4">
        <v>44137.570474537039</v>
      </c>
      <c r="H234" s="3" t="s">
        <v>48</v>
      </c>
      <c r="J234" s="3" t="s">
        <v>1880</v>
      </c>
      <c r="P234" s="3" t="s">
        <v>50</v>
      </c>
      <c r="Q234" s="3" t="s">
        <v>3298</v>
      </c>
      <c r="AC234" s="3" t="s">
        <v>2811</v>
      </c>
      <c r="AD234" s="3" t="s">
        <v>2811</v>
      </c>
      <c r="AQ234" s="3" t="s">
        <v>2812</v>
      </c>
      <c r="AS234" s="3" t="s">
        <v>111</v>
      </c>
      <c r="AV234" s="3" t="s">
        <v>463</v>
      </c>
      <c r="BI234" s="3" t="s">
        <v>2813</v>
      </c>
      <c r="BK234" s="3" t="s">
        <v>2814</v>
      </c>
      <c r="BV234" s="3" t="s">
        <v>2815</v>
      </c>
      <c r="BX234" s="3" t="s">
        <v>55</v>
      </c>
      <c r="CF234" s="3">
        <v>100</v>
      </c>
      <c r="CG234" s="3">
        <v>200</v>
      </c>
      <c r="CH234" s="3">
        <v>200</v>
      </c>
      <c r="CI234" s="3" t="s">
        <v>2816</v>
      </c>
      <c r="CK234" s="3" t="s">
        <v>48</v>
      </c>
      <c r="CL234" s="3" t="s">
        <v>2817</v>
      </c>
      <c r="CN234" s="3" t="s">
        <v>72</v>
      </c>
      <c r="CO234" s="3" t="s">
        <v>72</v>
      </c>
      <c r="CR234" s="3" t="s">
        <v>73</v>
      </c>
      <c r="CS234" s="3" t="s">
        <v>2818</v>
      </c>
      <c r="CU234" s="3" t="s">
        <v>100</v>
      </c>
      <c r="CV234" s="3" t="s">
        <v>100</v>
      </c>
      <c r="CW234" s="3" t="s">
        <v>100</v>
      </c>
      <c r="CX234" s="3" t="s">
        <v>75</v>
      </c>
      <c r="CY234" s="3" t="s">
        <v>75</v>
      </c>
      <c r="CZ234" s="3" t="s">
        <v>100</v>
      </c>
      <c r="DA234" s="3" t="s">
        <v>100</v>
      </c>
      <c r="DB234" s="3" t="s">
        <v>76</v>
      </c>
      <c r="DF234" s="3" t="s">
        <v>2819</v>
      </c>
      <c r="DG234" s="3" t="s">
        <v>2820</v>
      </c>
    </row>
    <row r="235" spans="1:116" s="3" customFormat="1" x14ac:dyDescent="0.35">
      <c r="A235" s="3" t="s">
        <v>2393</v>
      </c>
      <c r="B235" s="3" t="s">
        <v>2394</v>
      </c>
      <c r="C235" s="3" t="s">
        <v>2395</v>
      </c>
      <c r="D235" s="3" t="s">
        <v>2264</v>
      </c>
      <c r="E235" s="3">
        <v>8047808311</v>
      </c>
      <c r="F235" s="3" t="s">
        <v>2396</v>
      </c>
      <c r="G235" s="4">
        <v>44138.220196759263</v>
      </c>
      <c r="H235" s="3" t="s">
        <v>48</v>
      </c>
      <c r="J235" s="3" t="s">
        <v>2397</v>
      </c>
      <c r="P235" s="3" t="s">
        <v>85</v>
      </c>
      <c r="R235" s="3" t="s">
        <v>3298</v>
      </c>
      <c r="AC235" s="3" t="s">
        <v>2398</v>
      </c>
      <c r="AD235" s="3" t="s">
        <v>2398</v>
      </c>
      <c r="AS235" s="3" t="s">
        <v>273</v>
      </c>
      <c r="AV235" s="3" t="s">
        <v>155</v>
      </c>
      <c r="BI235" s="3" t="s">
        <v>2399</v>
      </c>
      <c r="BK235" s="3" t="s">
        <v>490</v>
      </c>
      <c r="BX235" s="3" t="s">
        <v>504</v>
      </c>
      <c r="CK235" s="3" t="s">
        <v>61</v>
      </c>
      <c r="CN235" s="3" t="s">
        <v>99</v>
      </c>
      <c r="CP235" s="3" t="s">
        <v>2400</v>
      </c>
      <c r="CR235" s="3" t="s">
        <v>146</v>
      </c>
      <c r="CS235" s="3" t="s">
        <v>2401</v>
      </c>
      <c r="CU235" s="3" t="s">
        <v>100</v>
      </c>
      <c r="CV235" s="3" t="s">
        <v>100</v>
      </c>
      <c r="CW235" s="3" t="s">
        <v>100</v>
      </c>
      <c r="CX235" s="3" t="s">
        <v>75</v>
      </c>
      <c r="CY235" s="3" t="s">
        <v>100</v>
      </c>
      <c r="CZ235" s="3" t="s">
        <v>75</v>
      </c>
      <c r="DA235" s="3" t="s">
        <v>100</v>
      </c>
      <c r="DB235" s="3" t="s">
        <v>76</v>
      </c>
      <c r="DF235" s="3" t="s">
        <v>2402</v>
      </c>
      <c r="DG235" s="3" t="s">
        <v>2403</v>
      </c>
      <c r="DH235" s="3" t="s">
        <v>2404</v>
      </c>
      <c r="DK235" s="3" t="s">
        <v>165</v>
      </c>
    </row>
    <row r="236" spans="1:116" s="3" customFormat="1" x14ac:dyDescent="0.35">
      <c r="A236" s="3" t="s">
        <v>2231</v>
      </c>
      <c r="B236" s="3" t="s">
        <v>2232</v>
      </c>
      <c r="C236" s="3" t="s">
        <v>2233</v>
      </c>
      <c r="D236" s="3" t="s">
        <v>2234</v>
      </c>
      <c r="E236" s="3">
        <v>6235567708</v>
      </c>
      <c r="F236" s="3" t="s">
        <v>2235</v>
      </c>
      <c r="G236" s="4">
        <v>44138.460775462961</v>
      </c>
      <c r="H236" s="3" t="s">
        <v>48</v>
      </c>
      <c r="J236" s="3" t="s">
        <v>2236</v>
      </c>
      <c r="P236" s="3" t="s">
        <v>404</v>
      </c>
      <c r="U236" s="3" t="s">
        <v>3298</v>
      </c>
      <c r="AC236" s="3" t="s">
        <v>211</v>
      </c>
      <c r="AD236" s="3" t="s">
        <v>211</v>
      </c>
      <c r="AS236" s="3" t="s">
        <v>87</v>
      </c>
      <c r="AV236" s="3" t="s">
        <v>112</v>
      </c>
      <c r="BK236" s="3" t="s">
        <v>614</v>
      </c>
      <c r="BX236" s="3" t="s">
        <v>158</v>
      </c>
      <c r="CH236" s="3">
        <v>50</v>
      </c>
      <c r="CI236" s="3" t="s">
        <v>2237</v>
      </c>
      <c r="CK236" s="3" t="s">
        <v>61</v>
      </c>
      <c r="CN236" s="3" t="s">
        <v>99</v>
      </c>
      <c r="CP236" s="3" t="s">
        <v>2238</v>
      </c>
      <c r="CR236" s="3" t="s">
        <v>146</v>
      </c>
      <c r="CS236" s="3" t="s">
        <v>2239</v>
      </c>
      <c r="CU236" s="3" t="s">
        <v>100</v>
      </c>
      <c r="CV236" s="3" t="s">
        <v>100</v>
      </c>
      <c r="CW236" s="3" t="s">
        <v>75</v>
      </c>
      <c r="CX236" s="3" t="s">
        <v>75</v>
      </c>
      <c r="CY236" s="3" t="s">
        <v>75</v>
      </c>
      <c r="CZ236" s="3" t="s">
        <v>100</v>
      </c>
      <c r="DA236" s="3" t="s">
        <v>100</v>
      </c>
      <c r="DB236" s="3" t="s">
        <v>76</v>
      </c>
      <c r="DF236" s="3" t="s">
        <v>2240</v>
      </c>
      <c r="DG236" s="3" t="s">
        <v>2241</v>
      </c>
      <c r="DK236" s="3" t="s">
        <v>234</v>
      </c>
    </row>
    <row r="237" spans="1:116" s="3" customFormat="1" x14ac:dyDescent="0.35">
      <c r="A237" s="3" t="s">
        <v>2062</v>
      </c>
      <c r="B237" s="3" t="s">
        <v>2063</v>
      </c>
      <c r="C237" s="3" t="s">
        <v>2064</v>
      </c>
      <c r="D237" s="3" t="s">
        <v>207</v>
      </c>
      <c r="E237" s="3">
        <v>5073284466</v>
      </c>
      <c r="F237" s="3" t="s">
        <v>2065</v>
      </c>
      <c r="G237" s="4">
        <v>44138.631909722222</v>
      </c>
      <c r="H237" s="3" t="s">
        <v>48</v>
      </c>
      <c r="J237" s="3" t="s">
        <v>83</v>
      </c>
      <c r="M237" s="3" t="s">
        <v>1049</v>
      </c>
      <c r="P237" s="3" t="s">
        <v>85</v>
      </c>
      <c r="R237" s="3" t="s">
        <v>3298</v>
      </c>
      <c r="AC237" s="3" t="s">
        <v>405</v>
      </c>
      <c r="AD237" s="3" t="s">
        <v>405</v>
      </c>
      <c r="AS237" s="3" t="s">
        <v>273</v>
      </c>
      <c r="AV237" s="3" t="s">
        <v>2066</v>
      </c>
      <c r="BK237" s="3" t="s">
        <v>791</v>
      </c>
      <c r="BX237" s="3" t="s">
        <v>260</v>
      </c>
      <c r="CG237" s="3">
        <v>75</v>
      </c>
      <c r="CH237" s="3" t="s">
        <v>2067</v>
      </c>
      <c r="CI237" s="3" t="s">
        <v>2068</v>
      </c>
      <c r="CK237" s="3" t="s">
        <v>61</v>
      </c>
      <c r="CN237" s="3" t="s">
        <v>99</v>
      </c>
      <c r="CR237" s="3" t="s">
        <v>146</v>
      </c>
      <c r="CU237" s="3" t="s">
        <v>100</v>
      </c>
      <c r="CV237" s="3" t="s">
        <v>100</v>
      </c>
      <c r="CW237" s="3" t="s">
        <v>75</v>
      </c>
      <c r="CX237" s="3" t="s">
        <v>100</v>
      </c>
      <c r="CY237" s="3" t="s">
        <v>75</v>
      </c>
      <c r="CZ237" s="3" t="s">
        <v>100</v>
      </c>
      <c r="DA237" s="3" t="s">
        <v>100</v>
      </c>
      <c r="DB237" s="3" t="s">
        <v>75</v>
      </c>
      <c r="DF237" s="3" t="s">
        <v>2069</v>
      </c>
      <c r="DG237" s="3" t="s">
        <v>2070</v>
      </c>
    </row>
    <row r="238" spans="1:116" s="3" customFormat="1" x14ac:dyDescent="0.35">
      <c r="A238" s="3" t="s">
        <v>1045</v>
      </c>
      <c r="B238" s="3" t="s">
        <v>1046</v>
      </c>
      <c r="C238" s="3" t="s">
        <v>1047</v>
      </c>
      <c r="D238" s="3" t="s">
        <v>223</v>
      </c>
      <c r="E238" s="3">
        <v>5073282344</v>
      </c>
      <c r="F238" s="3" t="s">
        <v>1048</v>
      </c>
      <c r="G238" s="4">
        <v>44144.617615740739</v>
      </c>
      <c r="H238" s="3" t="s">
        <v>61</v>
      </c>
      <c r="J238" s="3" t="s">
        <v>83</v>
      </c>
      <c r="M238" s="3" t="s">
        <v>1049</v>
      </c>
      <c r="P238" s="3" t="s">
        <v>109</v>
      </c>
      <c r="T238" s="3" t="s">
        <v>3298</v>
      </c>
      <c r="AC238" s="3" t="s">
        <v>1050</v>
      </c>
      <c r="AD238" s="3" t="s">
        <v>1050</v>
      </c>
      <c r="AS238" s="3" t="s">
        <v>154</v>
      </c>
      <c r="AV238" s="3" t="s">
        <v>1051</v>
      </c>
      <c r="BI238" s="3" t="s">
        <v>1052</v>
      </c>
      <c r="BK238" s="3" t="s">
        <v>157</v>
      </c>
      <c r="BX238" s="3" t="s">
        <v>713</v>
      </c>
      <c r="CI238" s="3" t="s">
        <v>1053</v>
      </c>
      <c r="CK238" s="3" t="s">
        <v>48</v>
      </c>
      <c r="CL238" s="3" t="s">
        <v>1054</v>
      </c>
      <c r="CN238" s="3" t="s">
        <v>72</v>
      </c>
      <c r="CO238" s="3" t="s">
        <v>72</v>
      </c>
      <c r="CP238" s="3" t="s">
        <v>1055</v>
      </c>
      <c r="CR238" s="3" t="s">
        <v>146</v>
      </c>
      <c r="CS238" s="3" t="s">
        <v>1056</v>
      </c>
      <c r="CU238" s="3" t="s">
        <v>100</v>
      </c>
      <c r="CV238" s="3" t="s">
        <v>100</v>
      </c>
      <c r="CW238" s="3" t="s">
        <v>100</v>
      </c>
      <c r="CX238" s="3" t="s">
        <v>100</v>
      </c>
      <c r="CY238" s="3" t="s">
        <v>100</v>
      </c>
      <c r="CZ238" s="3" t="s">
        <v>100</v>
      </c>
      <c r="DA238" s="3" t="s">
        <v>100</v>
      </c>
      <c r="DB238" s="3" t="s">
        <v>100</v>
      </c>
      <c r="DF238" s="3" t="s">
        <v>1057</v>
      </c>
      <c r="DG238" s="3" t="s">
        <v>1058</v>
      </c>
    </row>
    <row r="239" spans="1:116" s="3" customFormat="1" x14ac:dyDescent="0.35">
      <c r="A239" s="3" t="s">
        <v>2425</v>
      </c>
      <c r="B239" s="3" t="s">
        <v>2426</v>
      </c>
      <c r="C239" s="3" t="s">
        <v>2427</v>
      </c>
      <c r="D239" s="3" t="s">
        <v>2428</v>
      </c>
      <c r="E239" s="3" t="s">
        <v>2429</v>
      </c>
      <c r="F239" s="3" t="s">
        <v>2430</v>
      </c>
      <c r="G239" s="4">
        <v>44137.825069444443</v>
      </c>
      <c r="H239" s="3" t="s">
        <v>48</v>
      </c>
      <c r="J239" s="3" t="s">
        <v>240</v>
      </c>
      <c r="P239" s="3" t="s">
        <v>1015</v>
      </c>
      <c r="Q239" s="3" t="s">
        <v>3298</v>
      </c>
      <c r="T239" s="3" t="s">
        <v>3298</v>
      </c>
      <c r="Z239" s="3" t="s">
        <v>3298</v>
      </c>
      <c r="AC239" s="3" t="s">
        <v>597</v>
      </c>
      <c r="AD239" s="3" t="s">
        <v>597</v>
      </c>
      <c r="AS239" s="3" t="s">
        <v>2431</v>
      </c>
      <c r="AT239" s="3" t="s">
        <v>2432</v>
      </c>
      <c r="AV239" s="3" t="s">
        <v>155</v>
      </c>
      <c r="BI239" s="3" t="s">
        <v>2433</v>
      </c>
      <c r="BK239" s="3" t="s">
        <v>734</v>
      </c>
      <c r="BX239" s="3" t="s">
        <v>2434</v>
      </c>
      <c r="CK239" s="3" t="s">
        <v>61</v>
      </c>
      <c r="CN239" s="3" t="s">
        <v>193</v>
      </c>
      <c r="CP239" s="3" t="s">
        <v>2435</v>
      </c>
      <c r="CR239" s="3" t="s">
        <v>146</v>
      </c>
      <c r="CU239" s="3" t="s">
        <v>75</v>
      </c>
      <c r="CV239" s="3" t="s">
        <v>75</v>
      </c>
      <c r="CW239" s="3" t="s">
        <v>75</v>
      </c>
      <c r="CX239" s="3" t="s">
        <v>75</v>
      </c>
      <c r="CY239" s="3" t="s">
        <v>75</v>
      </c>
      <c r="CZ239" s="3" t="s">
        <v>75</v>
      </c>
      <c r="DA239" s="3" t="s">
        <v>75</v>
      </c>
      <c r="DB239" s="3" t="s">
        <v>75</v>
      </c>
      <c r="DF239" s="3" t="s">
        <v>2436</v>
      </c>
      <c r="DG239" s="3" t="s">
        <v>2437</v>
      </c>
      <c r="DH239" s="3" t="s">
        <v>61</v>
      </c>
      <c r="DK239" s="3" t="s">
        <v>165</v>
      </c>
    </row>
    <row r="240" spans="1:116" s="3" customFormat="1" x14ac:dyDescent="0.35">
      <c r="A240" s="3" t="s">
        <v>3216</v>
      </c>
      <c r="B240" s="3" t="s">
        <v>828</v>
      </c>
      <c r="C240" s="3" t="s">
        <v>3217</v>
      </c>
      <c r="E240" s="3">
        <v>3205844250</v>
      </c>
      <c r="F240" s="3" t="s">
        <v>3218</v>
      </c>
      <c r="G240" s="4">
        <v>44137.468587962961</v>
      </c>
      <c r="H240" s="3" t="s">
        <v>61</v>
      </c>
      <c r="J240" s="3" t="s">
        <v>83</v>
      </c>
      <c r="M240" s="3" t="s">
        <v>1448</v>
      </c>
      <c r="P240" s="3" t="s">
        <v>85</v>
      </c>
      <c r="R240" s="3" t="s">
        <v>3298</v>
      </c>
      <c r="AC240" s="3" t="s">
        <v>957</v>
      </c>
      <c r="AD240" s="3" t="s">
        <v>957</v>
      </c>
      <c r="AS240" s="3" t="s">
        <v>124</v>
      </c>
      <c r="AV240" s="3" t="s">
        <v>3219</v>
      </c>
      <c r="BK240" s="3" t="s">
        <v>1017</v>
      </c>
      <c r="BX240" s="3" t="s">
        <v>55</v>
      </c>
      <c r="CF240" s="3">
        <v>25</v>
      </c>
      <c r="CG240" s="3">
        <v>18</v>
      </c>
      <c r="CH240" s="3">
        <v>6</v>
      </c>
      <c r="CI240" s="3" t="s">
        <v>3220</v>
      </c>
      <c r="CK240" s="3" t="s">
        <v>61</v>
      </c>
      <c r="CN240" s="3" t="s">
        <v>99</v>
      </c>
      <c r="CP240" s="3" t="s">
        <v>3221</v>
      </c>
      <c r="CR240" s="3" t="s">
        <v>73</v>
      </c>
      <c r="CU240" s="3" t="s">
        <v>76</v>
      </c>
      <c r="CV240" s="3" t="s">
        <v>100</v>
      </c>
      <c r="CW240" s="3" t="s">
        <v>76</v>
      </c>
      <c r="CX240" s="3" t="s">
        <v>101</v>
      </c>
      <c r="CY240" s="3" t="s">
        <v>76</v>
      </c>
      <c r="CZ240" s="3" t="s">
        <v>75</v>
      </c>
      <c r="DA240" s="3" t="s">
        <v>75</v>
      </c>
      <c r="DB240" s="3" t="s">
        <v>75</v>
      </c>
      <c r="DD240" s="3" t="s">
        <v>3222</v>
      </c>
      <c r="DF240" s="3" t="s">
        <v>3223</v>
      </c>
      <c r="DG240" s="3" t="s">
        <v>3224</v>
      </c>
      <c r="DK240" s="3" t="s">
        <v>234</v>
      </c>
      <c r="DL240" s="3" t="s">
        <v>48</v>
      </c>
    </row>
    <row r="241" spans="1:116" s="3" customFormat="1" x14ac:dyDescent="0.35">
      <c r="A241" s="3" t="s">
        <v>720</v>
      </c>
      <c r="B241" s="3" t="s">
        <v>721</v>
      </c>
      <c r="C241" s="3" t="s">
        <v>722</v>
      </c>
      <c r="D241" s="3" t="s">
        <v>524</v>
      </c>
      <c r="E241" s="3">
        <v>5078647785</v>
      </c>
      <c r="F241" s="3" t="s">
        <v>723</v>
      </c>
      <c r="G241" s="4">
        <v>44145.476064814815</v>
      </c>
      <c r="H241" s="3" t="s">
        <v>61</v>
      </c>
      <c r="J241" s="3" t="s">
        <v>83</v>
      </c>
      <c r="M241" s="3" t="s">
        <v>296</v>
      </c>
      <c r="P241" s="3" t="s">
        <v>85</v>
      </c>
      <c r="R241" s="3" t="s">
        <v>3298</v>
      </c>
      <c r="AC241" s="3" t="s">
        <v>724</v>
      </c>
      <c r="AD241" s="3" t="s">
        <v>724</v>
      </c>
      <c r="AS241" s="3" t="s">
        <v>124</v>
      </c>
      <c r="AV241" s="3" t="s">
        <v>725</v>
      </c>
      <c r="BK241" s="3" t="s">
        <v>695</v>
      </c>
      <c r="BX241" s="3" t="s">
        <v>713</v>
      </c>
      <c r="CF241" s="3">
        <v>15</v>
      </c>
      <c r="CG241" s="3" t="s">
        <v>726</v>
      </c>
      <c r="CI241" s="3" t="s">
        <v>727</v>
      </c>
      <c r="CK241" s="3" t="s">
        <v>61</v>
      </c>
      <c r="CN241" s="3" t="s">
        <v>72</v>
      </c>
      <c r="CR241" s="3" t="s">
        <v>146</v>
      </c>
      <c r="CU241" s="3" t="s">
        <v>76</v>
      </c>
      <c r="CV241" s="3" t="s">
        <v>75</v>
      </c>
      <c r="CW241" s="3" t="s">
        <v>76</v>
      </c>
      <c r="CX241" s="3" t="s">
        <v>76</v>
      </c>
      <c r="CY241" s="3" t="s">
        <v>76</v>
      </c>
      <c r="CZ241" s="3" t="s">
        <v>76</v>
      </c>
      <c r="DA241" s="3" t="s">
        <v>75</v>
      </c>
      <c r="DB241" s="3" t="s">
        <v>76</v>
      </c>
    </row>
    <row r="242" spans="1:116" s="3" customFormat="1" x14ac:dyDescent="0.35">
      <c r="A242" s="3" t="s">
        <v>687</v>
      </c>
      <c r="B242" s="3" t="s">
        <v>688</v>
      </c>
      <c r="C242" s="3" t="s">
        <v>689</v>
      </c>
      <c r="D242" s="3" t="s">
        <v>120</v>
      </c>
      <c r="E242" s="3">
        <v>6128893482</v>
      </c>
      <c r="F242" s="3" t="s">
        <v>690</v>
      </c>
      <c r="G242" s="4">
        <v>44145.519780092596</v>
      </c>
      <c r="H242" s="3" t="s">
        <v>61</v>
      </c>
      <c r="J242" s="3" t="s">
        <v>83</v>
      </c>
      <c r="M242" s="3" t="s">
        <v>691</v>
      </c>
      <c r="P242" s="3" t="s">
        <v>50</v>
      </c>
      <c r="Q242" s="3" t="s">
        <v>3298</v>
      </c>
      <c r="AC242" s="3" t="s">
        <v>37</v>
      </c>
      <c r="AD242" s="3" t="s">
        <v>37</v>
      </c>
      <c r="AQ242" s="3" t="s">
        <v>692</v>
      </c>
      <c r="AS242" s="3" t="s">
        <v>52</v>
      </c>
      <c r="AV242" s="3" t="s">
        <v>693</v>
      </c>
      <c r="BI242" s="3" t="s">
        <v>694</v>
      </c>
      <c r="BK242" s="3" t="s">
        <v>695</v>
      </c>
      <c r="BX242" s="3" t="s">
        <v>37</v>
      </c>
      <c r="CK242" s="3" t="s">
        <v>61</v>
      </c>
      <c r="CN242" s="3" t="s">
        <v>465</v>
      </c>
      <c r="CP242" s="3" t="s">
        <v>696</v>
      </c>
      <c r="CR242" s="3" t="s">
        <v>73</v>
      </c>
      <c r="CU242" s="3" t="s">
        <v>75</v>
      </c>
      <c r="CV242" s="3" t="s">
        <v>75</v>
      </c>
      <c r="CW242" s="3" t="s">
        <v>100</v>
      </c>
      <c r="CX242" s="3" t="s">
        <v>75</v>
      </c>
      <c r="CY242" s="3" t="s">
        <v>75</v>
      </c>
      <c r="DB242" s="3" t="s">
        <v>100</v>
      </c>
      <c r="DC242" s="3" t="s">
        <v>100</v>
      </c>
      <c r="DF242" s="3" t="s">
        <v>697</v>
      </c>
      <c r="DG242" s="3" t="s">
        <v>698</v>
      </c>
      <c r="DH242" s="3" t="s">
        <v>699</v>
      </c>
      <c r="DJ242" s="3" t="s">
        <v>291</v>
      </c>
      <c r="DK242" s="3" t="s">
        <v>134</v>
      </c>
      <c r="DL242" s="3" t="s">
        <v>48</v>
      </c>
    </row>
    <row r="243" spans="1:116" s="3" customFormat="1" x14ac:dyDescent="0.35">
      <c r="A243" s="3" t="s">
        <v>1995</v>
      </c>
      <c r="B243" s="3" t="s">
        <v>1996</v>
      </c>
      <c r="C243" s="3" t="s">
        <v>1997</v>
      </c>
      <c r="D243" s="3" t="s">
        <v>1627</v>
      </c>
      <c r="E243" s="3">
        <v>6512988918</v>
      </c>
      <c r="F243" s="3" t="s">
        <v>1998</v>
      </c>
      <c r="G243" s="4">
        <v>44138.929282407407</v>
      </c>
      <c r="H243" s="3" t="s">
        <v>48</v>
      </c>
      <c r="J243" s="3" t="s">
        <v>83</v>
      </c>
      <c r="M243" s="3" t="s">
        <v>1999</v>
      </c>
      <c r="P243" s="3" t="s">
        <v>50</v>
      </c>
      <c r="Q243" s="3" t="s">
        <v>3298</v>
      </c>
      <c r="AC243" s="3" t="s">
        <v>2000</v>
      </c>
      <c r="AD243" s="3" t="s">
        <v>2000</v>
      </c>
      <c r="AS243" s="3" t="s">
        <v>111</v>
      </c>
      <c r="AV243" s="3" t="s">
        <v>112</v>
      </c>
      <c r="BI243" s="3" t="s">
        <v>2001</v>
      </c>
      <c r="BK243" s="3" t="s">
        <v>2002</v>
      </c>
      <c r="BX243" s="3" t="s">
        <v>55</v>
      </c>
      <c r="CF243" s="3">
        <v>700</v>
      </c>
      <c r="CG243" s="3">
        <v>750</v>
      </c>
      <c r="CH243" s="3">
        <v>5000</v>
      </c>
      <c r="CI243" s="3" t="s">
        <v>2003</v>
      </c>
      <c r="CK243" s="3" t="s">
        <v>61</v>
      </c>
      <c r="CN243" s="3" t="s">
        <v>193</v>
      </c>
      <c r="CP243" s="3" t="s">
        <v>2004</v>
      </c>
      <c r="CR243" s="3" t="s">
        <v>146</v>
      </c>
      <c r="CS243" s="3" t="s">
        <v>2005</v>
      </c>
      <c r="CU243" s="3" t="s">
        <v>75</v>
      </c>
      <c r="CV243" s="3" t="s">
        <v>75</v>
      </c>
      <c r="CW243" s="3" t="s">
        <v>100</v>
      </c>
      <c r="CX243" s="3" t="s">
        <v>75</v>
      </c>
      <c r="CY243" s="3" t="s">
        <v>75</v>
      </c>
      <c r="CZ243" s="3" t="s">
        <v>76</v>
      </c>
      <c r="DA243" s="3" t="s">
        <v>76</v>
      </c>
      <c r="DB243" s="3" t="s">
        <v>75</v>
      </c>
      <c r="DF243" s="3" t="s">
        <v>2006</v>
      </c>
      <c r="DG243" s="3" t="s">
        <v>2007</v>
      </c>
      <c r="DH243" s="3" t="s">
        <v>2008</v>
      </c>
      <c r="DK243" s="3" t="s">
        <v>234</v>
      </c>
    </row>
    <row r="244" spans="1:116" s="3" customFormat="1" x14ac:dyDescent="0.35">
      <c r="A244" s="3" t="s">
        <v>1078</v>
      </c>
      <c r="B244" s="3" t="s">
        <v>1079</v>
      </c>
      <c r="C244" s="3" t="s">
        <v>1080</v>
      </c>
      <c r="F244" s="3" t="s">
        <v>1081</v>
      </c>
      <c r="G244" s="4">
        <v>44144.565381944441</v>
      </c>
      <c r="H244" s="3" t="s">
        <v>48</v>
      </c>
      <c r="J244" s="3" t="s">
        <v>83</v>
      </c>
      <c r="M244" s="3" t="s">
        <v>271</v>
      </c>
      <c r="P244" s="3" t="s">
        <v>109</v>
      </c>
      <c r="T244" s="3" t="s">
        <v>3298</v>
      </c>
      <c r="AC244" s="3" t="s">
        <v>241</v>
      </c>
      <c r="AD244" s="3" t="s">
        <v>241</v>
      </c>
      <c r="AS244" s="3" t="s">
        <v>273</v>
      </c>
      <c r="AV244" s="3" t="s">
        <v>155</v>
      </c>
      <c r="BK244" s="3" t="s">
        <v>143</v>
      </c>
      <c r="BX244" s="3" t="s">
        <v>55</v>
      </c>
      <c r="CF244" s="3" t="s">
        <v>1082</v>
      </c>
      <c r="CG244" s="3" t="s">
        <v>1082</v>
      </c>
      <c r="CH244" s="3" t="s">
        <v>1082</v>
      </c>
      <c r="CK244" s="3" t="s">
        <v>48</v>
      </c>
      <c r="CL244" s="3" t="s">
        <v>1083</v>
      </c>
      <c r="CN244" s="3" t="s">
        <v>99</v>
      </c>
      <c r="CO244" s="3" t="s">
        <v>72</v>
      </c>
      <c r="CR244" s="3" t="s">
        <v>146</v>
      </c>
    </row>
    <row r="245" spans="1:116" s="3" customFormat="1" x14ac:dyDescent="0.35">
      <c r="A245" s="3" t="s">
        <v>1078</v>
      </c>
      <c r="B245" s="3" t="s">
        <v>1833</v>
      </c>
      <c r="C245" s="3" t="s">
        <v>1897</v>
      </c>
      <c r="D245" s="3" t="s">
        <v>1321</v>
      </c>
      <c r="F245" s="3" t="s">
        <v>1898</v>
      </c>
      <c r="G245" s="4">
        <v>44139.524988425925</v>
      </c>
      <c r="H245" s="3" t="s">
        <v>48</v>
      </c>
      <c r="J245" s="3" t="s">
        <v>83</v>
      </c>
      <c r="M245" s="3" t="s">
        <v>271</v>
      </c>
      <c r="P245" s="3" t="s">
        <v>109</v>
      </c>
      <c r="T245" s="3" t="s">
        <v>3298</v>
      </c>
      <c r="AC245" s="3" t="s">
        <v>1899</v>
      </c>
      <c r="AD245" s="3" t="s">
        <v>1899</v>
      </c>
      <c r="AS245" s="3" t="s">
        <v>273</v>
      </c>
      <c r="AV245" s="3" t="s">
        <v>112</v>
      </c>
      <c r="BI245" s="3" t="s">
        <v>1900</v>
      </c>
      <c r="BK245" s="3" t="s">
        <v>812</v>
      </c>
      <c r="BX245" s="3" t="s">
        <v>1746</v>
      </c>
      <c r="CF245" s="3" t="s">
        <v>1901</v>
      </c>
      <c r="CH245" s="3" t="s">
        <v>1902</v>
      </c>
      <c r="CI245" s="3" t="s">
        <v>1903</v>
      </c>
      <c r="CK245" s="3" t="s">
        <v>48</v>
      </c>
      <c r="CL245" s="3" t="s">
        <v>1904</v>
      </c>
      <c r="CN245" s="3" t="s">
        <v>72</v>
      </c>
      <c r="CO245" s="3" t="s">
        <v>72</v>
      </c>
      <c r="CP245" s="3" t="s">
        <v>1905</v>
      </c>
      <c r="CR245" s="3" t="s">
        <v>73</v>
      </c>
      <c r="CS245" s="3" t="s">
        <v>1906</v>
      </c>
      <c r="CU245" s="3" t="s">
        <v>75</v>
      </c>
      <c r="CV245" s="3" t="s">
        <v>100</v>
      </c>
      <c r="CW245" s="3" t="s">
        <v>75</v>
      </c>
      <c r="CX245" s="3" t="s">
        <v>101</v>
      </c>
      <c r="CY245" s="3" t="s">
        <v>76</v>
      </c>
      <c r="CZ245" s="3" t="s">
        <v>75</v>
      </c>
      <c r="DA245" s="3" t="s">
        <v>75</v>
      </c>
      <c r="DB245" s="3" t="s">
        <v>76</v>
      </c>
      <c r="DF245" s="3" t="s">
        <v>1907</v>
      </c>
      <c r="DG245" s="3" t="s">
        <v>1908</v>
      </c>
      <c r="DK245" s="3" t="s">
        <v>234</v>
      </c>
    </row>
    <row r="246" spans="1:116" s="3" customFormat="1" x14ac:dyDescent="0.35">
      <c r="A246" s="3" t="s">
        <v>2671</v>
      </c>
      <c r="B246" s="3" t="s">
        <v>2672</v>
      </c>
      <c r="C246" s="3" t="s">
        <v>2673</v>
      </c>
      <c r="D246" s="3" t="s">
        <v>2674</v>
      </c>
      <c r="F246" s="3" t="s">
        <v>2675</v>
      </c>
      <c r="G246" s="4">
        <v>44137.601643518516</v>
      </c>
      <c r="H246" s="3" t="s">
        <v>48</v>
      </c>
      <c r="J246" s="3" t="s">
        <v>1880</v>
      </c>
      <c r="P246" s="3" t="s">
        <v>85</v>
      </c>
      <c r="R246" s="3" t="s">
        <v>3298</v>
      </c>
      <c r="AC246" s="3" t="s">
        <v>441</v>
      </c>
      <c r="AD246" s="3" t="s">
        <v>441</v>
      </c>
      <c r="AS246" s="3" t="s">
        <v>273</v>
      </c>
      <c r="AV246" s="3" t="s">
        <v>2676</v>
      </c>
      <c r="BK246" s="3" t="s">
        <v>1004</v>
      </c>
      <c r="BX246" s="3" t="s">
        <v>158</v>
      </c>
      <c r="CK246" s="3" t="s">
        <v>61</v>
      </c>
      <c r="CN246" s="3" t="s">
        <v>176</v>
      </c>
      <c r="CR246" s="3" t="s">
        <v>146</v>
      </c>
      <c r="CU246" s="3" t="s">
        <v>75</v>
      </c>
      <c r="CV246" s="3" t="s">
        <v>75</v>
      </c>
      <c r="CW246" s="3" t="s">
        <v>75</v>
      </c>
      <c r="CX246" s="3" t="s">
        <v>100</v>
      </c>
      <c r="CY246" s="3" t="s">
        <v>75</v>
      </c>
      <c r="CZ246" s="3" t="s">
        <v>75</v>
      </c>
      <c r="DA246" s="3" t="s">
        <v>75</v>
      </c>
      <c r="DB246" s="3" t="s">
        <v>75</v>
      </c>
      <c r="DF246" s="3" t="s">
        <v>2677</v>
      </c>
      <c r="DG246" s="3" t="s">
        <v>2678</v>
      </c>
      <c r="DK246" s="3" t="s">
        <v>165</v>
      </c>
    </row>
    <row r="247" spans="1:116" s="3" customFormat="1" x14ac:dyDescent="0.35">
      <c r="A247" s="3" t="s">
        <v>806</v>
      </c>
      <c r="B247" s="3" t="s">
        <v>807</v>
      </c>
      <c r="C247" s="3" t="s">
        <v>808</v>
      </c>
      <c r="D247" s="3" t="s">
        <v>809</v>
      </c>
      <c r="E247" s="3">
        <v>3206563716</v>
      </c>
      <c r="F247" s="3" t="s">
        <v>810</v>
      </c>
      <c r="G247" s="4">
        <v>44145.286435185182</v>
      </c>
      <c r="H247" s="3" t="s">
        <v>61</v>
      </c>
      <c r="J247" s="3" t="s">
        <v>83</v>
      </c>
      <c r="M247" s="3" t="s">
        <v>811</v>
      </c>
      <c r="P247" s="3" t="s">
        <v>85</v>
      </c>
      <c r="R247" s="3" t="s">
        <v>3298</v>
      </c>
      <c r="AC247" s="3" t="s">
        <v>187</v>
      </c>
      <c r="AD247" s="3" t="s">
        <v>187</v>
      </c>
      <c r="AS247" s="3" t="s">
        <v>64</v>
      </c>
      <c r="AV247" s="3" t="s">
        <v>318</v>
      </c>
      <c r="BK247" s="3" t="s">
        <v>812</v>
      </c>
      <c r="BX247" s="3" t="s">
        <v>55</v>
      </c>
      <c r="CF247" s="3">
        <v>200</v>
      </c>
      <c r="CG247" s="3">
        <v>4100</v>
      </c>
      <c r="CH247" s="3">
        <v>2000</v>
      </c>
      <c r="CI247" s="3" t="s">
        <v>813</v>
      </c>
      <c r="CK247" s="3" t="s">
        <v>48</v>
      </c>
      <c r="CL247" s="3" t="s">
        <v>814</v>
      </c>
      <c r="CN247" s="3" t="s">
        <v>72</v>
      </c>
      <c r="CO247" s="3" t="s">
        <v>176</v>
      </c>
      <c r="CR247" s="3" t="s">
        <v>195</v>
      </c>
      <c r="CU247" s="3" t="s">
        <v>76</v>
      </c>
      <c r="CV247" s="3" t="s">
        <v>75</v>
      </c>
      <c r="CW247" s="3" t="s">
        <v>75</v>
      </c>
      <c r="CX247" s="3" t="s">
        <v>75</v>
      </c>
      <c r="CY247" s="3" t="s">
        <v>75</v>
      </c>
      <c r="CZ247" s="3" t="s">
        <v>100</v>
      </c>
      <c r="DA247" s="3" t="s">
        <v>100</v>
      </c>
      <c r="DB247" s="3" t="s">
        <v>75</v>
      </c>
      <c r="DF247" s="3" t="s">
        <v>815</v>
      </c>
      <c r="DG247" s="3" t="s">
        <v>816</v>
      </c>
      <c r="DK247" s="3" t="s">
        <v>234</v>
      </c>
      <c r="DL247" s="3" t="s">
        <v>61</v>
      </c>
    </row>
    <row r="248" spans="1:116" s="3" customFormat="1" x14ac:dyDescent="0.35">
      <c r="A248" s="3" t="s">
        <v>1545</v>
      </c>
      <c r="B248" s="3" t="s">
        <v>1546</v>
      </c>
      <c r="C248" s="3" t="s">
        <v>1547</v>
      </c>
      <c r="D248" s="3" t="s">
        <v>1181</v>
      </c>
      <c r="E248" s="3">
        <v>3202581822</v>
      </c>
      <c r="F248" s="3" t="s">
        <v>1548</v>
      </c>
      <c r="G248" s="4">
        <v>44144.496192129627</v>
      </c>
      <c r="H248" s="3" t="s">
        <v>61</v>
      </c>
      <c r="J248" s="3" t="s">
        <v>83</v>
      </c>
      <c r="M248" s="3" t="s">
        <v>1549</v>
      </c>
      <c r="P248" s="3" t="s">
        <v>85</v>
      </c>
      <c r="R248" s="3" t="s">
        <v>3298</v>
      </c>
      <c r="AC248" s="3" t="s">
        <v>1550</v>
      </c>
      <c r="AD248" s="3" t="s">
        <v>1550</v>
      </c>
      <c r="AS248" s="3" t="s">
        <v>124</v>
      </c>
      <c r="AV248" s="3" t="s">
        <v>1551</v>
      </c>
      <c r="BK248" s="3" t="s">
        <v>126</v>
      </c>
      <c r="BX248" s="3" t="s">
        <v>713</v>
      </c>
      <c r="CF248" s="3">
        <v>400</v>
      </c>
      <c r="CG248" s="3" t="s">
        <v>1552</v>
      </c>
      <c r="CI248" s="3" t="s">
        <v>1553</v>
      </c>
      <c r="CK248" s="3" t="s">
        <v>61</v>
      </c>
      <c r="CN248" s="3" t="s">
        <v>72</v>
      </c>
      <c r="CP248" s="3" t="s">
        <v>1554</v>
      </c>
      <c r="CR248" s="3" t="s">
        <v>146</v>
      </c>
      <c r="CS248" s="3" t="s">
        <v>1555</v>
      </c>
      <c r="CU248" s="3" t="s">
        <v>76</v>
      </c>
      <c r="CV248" s="3" t="s">
        <v>75</v>
      </c>
      <c r="CW248" s="3" t="s">
        <v>75</v>
      </c>
      <c r="CX248" s="3" t="s">
        <v>75</v>
      </c>
      <c r="CY248" s="3" t="s">
        <v>75</v>
      </c>
      <c r="CZ248" s="3" t="s">
        <v>75</v>
      </c>
      <c r="DA248" s="3" t="s">
        <v>75</v>
      </c>
      <c r="DB248" s="3" t="s">
        <v>75</v>
      </c>
      <c r="DF248" s="3" t="s">
        <v>1556</v>
      </c>
      <c r="DG248" s="3" t="s">
        <v>1557</v>
      </c>
      <c r="DL248" s="3" t="s">
        <v>48</v>
      </c>
    </row>
    <row r="249" spans="1:116" s="3" customFormat="1" x14ac:dyDescent="0.35">
      <c r="A249" s="3" t="s">
        <v>166</v>
      </c>
      <c r="B249" s="3" t="s">
        <v>167</v>
      </c>
      <c r="C249" s="3" t="s">
        <v>168</v>
      </c>
      <c r="E249" s="3">
        <v>5075294447</v>
      </c>
      <c r="F249" s="3" t="s">
        <v>169</v>
      </c>
      <c r="G249" s="4">
        <v>44153.62127314815</v>
      </c>
      <c r="H249" s="3" t="s">
        <v>61</v>
      </c>
      <c r="J249" s="3" t="s">
        <v>83</v>
      </c>
      <c r="M249" s="3" t="s">
        <v>170</v>
      </c>
      <c r="P249" s="3" t="s">
        <v>109</v>
      </c>
      <c r="T249" s="3" t="s">
        <v>3298</v>
      </c>
      <c r="AC249" s="3" t="s">
        <v>171</v>
      </c>
      <c r="AD249" s="3" t="s">
        <v>171</v>
      </c>
      <c r="AS249" s="3" t="s">
        <v>64</v>
      </c>
      <c r="AV249" s="3" t="s">
        <v>112</v>
      </c>
      <c r="BI249" s="3" t="s">
        <v>172</v>
      </c>
      <c r="BK249" s="3" t="s">
        <v>173</v>
      </c>
      <c r="BX249" s="3" t="s">
        <v>55</v>
      </c>
      <c r="CF249" s="3" t="s">
        <v>174</v>
      </c>
      <c r="CG249" s="3" t="s">
        <v>174</v>
      </c>
      <c r="CH249" s="3" t="s">
        <v>174</v>
      </c>
      <c r="CI249" s="3" t="s">
        <v>175</v>
      </c>
      <c r="CK249" s="3" t="s">
        <v>61</v>
      </c>
      <c r="CN249" s="3" t="s">
        <v>176</v>
      </c>
      <c r="CP249" s="3" t="s">
        <v>177</v>
      </c>
      <c r="CR249" s="3" t="s">
        <v>73</v>
      </c>
      <c r="CS249" s="3" t="s">
        <v>178</v>
      </c>
      <c r="CU249" s="3" t="s">
        <v>100</v>
      </c>
      <c r="CV249" s="3" t="s">
        <v>100</v>
      </c>
      <c r="CW249" s="3" t="s">
        <v>100</v>
      </c>
      <c r="CX249" s="3" t="s">
        <v>100</v>
      </c>
      <c r="CY249" s="3" t="s">
        <v>100</v>
      </c>
      <c r="CZ249" s="3" t="s">
        <v>100</v>
      </c>
      <c r="DA249" s="3" t="s">
        <v>100</v>
      </c>
      <c r="DB249" s="3" t="s">
        <v>100</v>
      </c>
      <c r="DF249" s="3" t="s">
        <v>179</v>
      </c>
      <c r="DG249" s="3" t="s">
        <v>180</v>
      </c>
      <c r="DJ249" s="3" t="s">
        <v>133</v>
      </c>
      <c r="DK249" s="3" t="s">
        <v>165</v>
      </c>
      <c r="DL249" s="3" t="s">
        <v>48</v>
      </c>
    </row>
    <row r="250" spans="1:116" s="3" customFormat="1" x14ac:dyDescent="0.35">
      <c r="A250" s="3" t="s">
        <v>1914</v>
      </c>
      <c r="B250" s="3" t="s">
        <v>1915</v>
      </c>
      <c r="C250" s="3" t="s">
        <v>1916</v>
      </c>
      <c r="D250" s="3" t="s">
        <v>1917</v>
      </c>
      <c r="E250" s="3">
        <v>2034885693</v>
      </c>
      <c r="F250" s="3" t="s">
        <v>1918</v>
      </c>
      <c r="G250" s="4">
        <v>44139.464884259258</v>
      </c>
      <c r="H250" s="3" t="s">
        <v>48</v>
      </c>
      <c r="J250" s="3" t="s">
        <v>1742</v>
      </c>
      <c r="P250" s="3" t="s">
        <v>37</v>
      </c>
      <c r="Y250" s="3" t="s">
        <v>3298</v>
      </c>
      <c r="AA250" s="3" t="s">
        <v>1919</v>
      </c>
      <c r="AC250" s="3" t="s">
        <v>1920</v>
      </c>
      <c r="AD250" s="3" t="s">
        <v>1920</v>
      </c>
      <c r="AS250" s="3" t="s">
        <v>87</v>
      </c>
      <c r="AV250" s="3" t="s">
        <v>463</v>
      </c>
      <c r="BK250" s="3" t="s">
        <v>275</v>
      </c>
      <c r="BX250" s="3" t="s">
        <v>245</v>
      </c>
      <c r="CG250" s="3">
        <v>10</v>
      </c>
      <c r="CH250" s="3" t="s">
        <v>1921</v>
      </c>
      <c r="CI250" s="3" t="s">
        <v>1922</v>
      </c>
      <c r="CK250" s="3" t="s">
        <v>48</v>
      </c>
      <c r="CL250" s="3" t="s">
        <v>1923</v>
      </c>
      <c r="CN250" s="3" t="s">
        <v>176</v>
      </c>
      <c r="CO250" s="3" t="s">
        <v>176</v>
      </c>
      <c r="CP250" s="3" t="s">
        <v>1924</v>
      </c>
      <c r="CR250" s="3" t="s">
        <v>146</v>
      </c>
      <c r="CS250" s="3" t="s">
        <v>1925</v>
      </c>
      <c r="CU250" s="3" t="s">
        <v>75</v>
      </c>
      <c r="CV250" s="3" t="s">
        <v>75</v>
      </c>
      <c r="CW250" s="3" t="s">
        <v>75</v>
      </c>
      <c r="CX250" s="3" t="s">
        <v>75</v>
      </c>
      <c r="CY250" s="3" t="s">
        <v>101</v>
      </c>
      <c r="CZ250" s="3" t="s">
        <v>75</v>
      </c>
      <c r="DA250" s="3" t="s">
        <v>75</v>
      </c>
      <c r="DB250" s="3" t="s">
        <v>75</v>
      </c>
      <c r="DF250" s="3" t="s">
        <v>1926</v>
      </c>
      <c r="DG250" s="3" t="s">
        <v>1927</v>
      </c>
      <c r="DH250" s="3" t="s">
        <v>1928</v>
      </c>
      <c r="DK250" s="3" t="s">
        <v>234</v>
      </c>
    </row>
    <row r="251" spans="1:116" s="3" customFormat="1" x14ac:dyDescent="0.35">
      <c r="A251" s="3" t="s">
        <v>941</v>
      </c>
      <c r="B251" s="3" t="s">
        <v>942</v>
      </c>
      <c r="C251" s="3" t="s">
        <v>943</v>
      </c>
      <c r="D251" s="3" t="s">
        <v>944</v>
      </c>
      <c r="E251" s="3">
        <v>6513291660</v>
      </c>
      <c r="F251" s="3" t="s">
        <v>945</v>
      </c>
      <c r="G251" s="4">
        <v>44144.676805555559</v>
      </c>
      <c r="H251" s="3" t="s">
        <v>61</v>
      </c>
      <c r="J251" s="3" t="s">
        <v>83</v>
      </c>
      <c r="M251" s="3" t="s">
        <v>389</v>
      </c>
      <c r="P251" s="3" t="s">
        <v>50</v>
      </c>
      <c r="Q251" s="3" t="s">
        <v>3298</v>
      </c>
      <c r="AC251" s="3" t="s">
        <v>946</v>
      </c>
      <c r="AD251" s="3" t="s">
        <v>946</v>
      </c>
      <c r="AS251" s="3" t="s">
        <v>273</v>
      </c>
      <c r="AV251" s="3" t="s">
        <v>947</v>
      </c>
      <c r="BK251" s="3" t="s">
        <v>695</v>
      </c>
      <c r="BX251" s="3" t="s">
        <v>504</v>
      </c>
      <c r="CK251" s="3" t="s">
        <v>48</v>
      </c>
      <c r="CL251" s="3" t="s">
        <v>948</v>
      </c>
      <c r="CN251" s="3" t="s">
        <v>176</v>
      </c>
      <c r="CO251" s="3" t="s">
        <v>176</v>
      </c>
      <c r="CP251" s="3" t="s">
        <v>949</v>
      </c>
      <c r="CR251" s="3" t="s">
        <v>195</v>
      </c>
      <c r="CU251" s="3" t="s">
        <v>100</v>
      </c>
      <c r="CV251" s="3" t="s">
        <v>100</v>
      </c>
      <c r="CW251" s="3" t="s">
        <v>75</v>
      </c>
      <c r="CX251" s="3" t="s">
        <v>75</v>
      </c>
      <c r="CY251" s="3" t="s">
        <v>100</v>
      </c>
      <c r="CZ251" s="3" t="s">
        <v>100</v>
      </c>
      <c r="DA251" s="3" t="s">
        <v>100</v>
      </c>
      <c r="DB251" s="3" t="s">
        <v>75</v>
      </c>
      <c r="DF251" s="3" t="s">
        <v>950</v>
      </c>
      <c r="DG251" s="3" t="s">
        <v>951</v>
      </c>
    </row>
    <row r="252" spans="1:116" s="3" customFormat="1" x14ac:dyDescent="0.35">
      <c r="A252" s="3" t="s">
        <v>941</v>
      </c>
      <c r="B252" s="3" t="s">
        <v>2638</v>
      </c>
      <c r="C252" s="3" t="s">
        <v>2639</v>
      </c>
      <c r="D252" s="3" t="s">
        <v>2640</v>
      </c>
      <c r="F252" s="3" t="s">
        <v>2641</v>
      </c>
      <c r="G252" s="4">
        <v>44137.620706018519</v>
      </c>
      <c r="H252" s="3" t="s">
        <v>61</v>
      </c>
      <c r="J252" s="3" t="s">
        <v>83</v>
      </c>
      <c r="M252" s="3" t="s">
        <v>2642</v>
      </c>
      <c r="P252" s="3" t="s">
        <v>50</v>
      </c>
      <c r="Q252" s="3" t="s">
        <v>3298</v>
      </c>
      <c r="AC252" s="3" t="s">
        <v>2643</v>
      </c>
      <c r="AD252" s="3" t="s">
        <v>2643</v>
      </c>
      <c r="AQ252" s="3" t="s">
        <v>2644</v>
      </c>
      <c r="AS252" s="3" t="s">
        <v>111</v>
      </c>
      <c r="AV252" s="3" t="s">
        <v>463</v>
      </c>
      <c r="BK252" s="3" t="s">
        <v>1017</v>
      </c>
      <c r="BX252" s="3" t="s">
        <v>713</v>
      </c>
      <c r="CF252" s="3">
        <v>100</v>
      </c>
      <c r="CG252" s="3">
        <v>100</v>
      </c>
      <c r="CI252" s="3" t="s">
        <v>2645</v>
      </c>
      <c r="CK252" s="3" t="s">
        <v>48</v>
      </c>
      <c r="CL252" s="3" t="s">
        <v>2646</v>
      </c>
      <c r="CN252" s="3" t="s">
        <v>72</v>
      </c>
      <c r="CO252" s="3" t="s">
        <v>72</v>
      </c>
      <c r="CP252" s="3" t="s">
        <v>2647</v>
      </c>
      <c r="CR252" s="3" t="s">
        <v>195</v>
      </c>
      <c r="CU252" s="3" t="s">
        <v>75</v>
      </c>
      <c r="CV252" s="3" t="s">
        <v>100</v>
      </c>
      <c r="CW252" s="3" t="s">
        <v>100</v>
      </c>
      <c r="CX252" s="3" t="s">
        <v>75</v>
      </c>
      <c r="CY252" s="3" t="s">
        <v>76</v>
      </c>
      <c r="CZ252" s="3" t="s">
        <v>100</v>
      </c>
      <c r="DA252" s="3" t="s">
        <v>100</v>
      </c>
      <c r="DB252" s="3" t="s">
        <v>75</v>
      </c>
      <c r="DF252" s="3" t="s">
        <v>2648</v>
      </c>
      <c r="DG252" s="3" t="s">
        <v>2649</v>
      </c>
      <c r="DK252" s="3" t="s">
        <v>102</v>
      </c>
    </row>
    <row r="253" spans="1:116" s="3" customFormat="1" x14ac:dyDescent="0.35">
      <c r="A253" s="3" t="s">
        <v>1359</v>
      </c>
      <c r="B253" s="3" t="s">
        <v>1360</v>
      </c>
      <c r="C253" s="3" t="s">
        <v>1361</v>
      </c>
      <c r="E253" s="3">
        <v>5077947904</v>
      </c>
      <c r="F253" s="3" t="s">
        <v>1362</v>
      </c>
      <c r="G253" s="4">
        <v>44144.517708333333</v>
      </c>
      <c r="H253" s="3" t="s">
        <v>61</v>
      </c>
      <c r="J253" s="3" t="s">
        <v>83</v>
      </c>
      <c r="M253" s="3" t="s">
        <v>627</v>
      </c>
      <c r="P253" s="3" t="s">
        <v>85</v>
      </c>
      <c r="R253" s="3" t="s">
        <v>3298</v>
      </c>
      <c r="AC253" s="3" t="s">
        <v>187</v>
      </c>
      <c r="AD253" s="3" t="s">
        <v>187</v>
      </c>
      <c r="AS253" s="3" t="s">
        <v>124</v>
      </c>
      <c r="AV253" s="3" t="s">
        <v>1363</v>
      </c>
      <c r="BK253" s="3" t="s">
        <v>1364</v>
      </c>
      <c r="BV253" s="3" t="s">
        <v>1365</v>
      </c>
      <c r="BX253" s="3" t="s">
        <v>68</v>
      </c>
      <c r="CF253" s="3" t="s">
        <v>1366</v>
      </c>
      <c r="CG253" s="3" t="s">
        <v>1366</v>
      </c>
      <c r="CI253" s="3" t="s">
        <v>1366</v>
      </c>
      <c r="CK253" s="3" t="s">
        <v>61</v>
      </c>
      <c r="CN253" s="3" t="s">
        <v>99</v>
      </c>
      <c r="CS253" s="3" t="s">
        <v>1366</v>
      </c>
      <c r="DC253" s="3" t="s">
        <v>100</v>
      </c>
      <c r="DD253" s="3" t="s">
        <v>1366</v>
      </c>
      <c r="DF253" s="3" t="s">
        <v>1366</v>
      </c>
      <c r="DG253" s="3" t="s">
        <v>1366</v>
      </c>
    </row>
    <row r="254" spans="1:116" s="3" customFormat="1" x14ac:dyDescent="0.35">
      <c r="A254" s="3" t="s">
        <v>2848</v>
      </c>
      <c r="B254" s="3" t="s">
        <v>565</v>
      </c>
      <c r="C254" s="3" t="s">
        <v>2849</v>
      </c>
      <c r="D254" s="3" t="s">
        <v>2850</v>
      </c>
      <c r="E254" s="3">
        <v>5077947904</v>
      </c>
      <c r="F254" s="3" t="s">
        <v>2851</v>
      </c>
      <c r="G254" s="4">
        <v>44137.56554398148</v>
      </c>
      <c r="H254" s="3" t="s">
        <v>61</v>
      </c>
      <c r="J254" s="3" t="s">
        <v>83</v>
      </c>
      <c r="M254" s="3" t="s">
        <v>627</v>
      </c>
      <c r="P254" s="3" t="s">
        <v>85</v>
      </c>
      <c r="R254" s="3" t="s">
        <v>3298</v>
      </c>
      <c r="AC254" s="3" t="s">
        <v>2852</v>
      </c>
      <c r="AD254" s="3" t="s">
        <v>2852</v>
      </c>
      <c r="AS254" s="3" t="s">
        <v>124</v>
      </c>
      <c r="AV254" s="3" t="s">
        <v>2853</v>
      </c>
      <c r="BK254" s="3" t="s">
        <v>89</v>
      </c>
      <c r="BX254" s="3" t="s">
        <v>55</v>
      </c>
      <c r="CF254" s="3">
        <v>50</v>
      </c>
      <c r="CG254" s="3">
        <v>550</v>
      </c>
      <c r="CH254" s="3">
        <v>500</v>
      </c>
      <c r="CI254" s="3" t="s">
        <v>2854</v>
      </c>
      <c r="CK254" s="3" t="s">
        <v>61</v>
      </c>
      <c r="CN254" s="3" t="s">
        <v>99</v>
      </c>
      <c r="CP254" s="3" t="s">
        <v>2296</v>
      </c>
      <c r="CR254" s="3" t="s">
        <v>195</v>
      </c>
      <c r="CS254" s="3" t="s">
        <v>2855</v>
      </c>
      <c r="CU254" s="3" t="s">
        <v>76</v>
      </c>
      <c r="CV254" s="3" t="s">
        <v>75</v>
      </c>
      <c r="CW254" s="3" t="s">
        <v>76</v>
      </c>
      <c r="CX254" s="3" t="s">
        <v>76</v>
      </c>
      <c r="CY254" s="3" t="s">
        <v>76</v>
      </c>
      <c r="CZ254" s="3" t="s">
        <v>75</v>
      </c>
      <c r="DA254" s="3" t="s">
        <v>75</v>
      </c>
      <c r="DB254" s="3" t="s">
        <v>76</v>
      </c>
      <c r="DF254" s="3" t="s">
        <v>2856</v>
      </c>
      <c r="DG254" s="3" t="s">
        <v>2857</v>
      </c>
      <c r="DL254" s="3" t="s">
        <v>61</v>
      </c>
    </row>
    <row r="255" spans="1:116" s="3" customFormat="1" x14ac:dyDescent="0.35">
      <c r="A255" s="3" t="s">
        <v>622</v>
      </c>
      <c r="B255" s="3" t="s">
        <v>623</v>
      </c>
      <c r="C255" s="3" t="s">
        <v>624</v>
      </c>
      <c r="D255" s="3" t="s">
        <v>625</v>
      </c>
      <c r="F255" s="3" t="s">
        <v>626</v>
      </c>
      <c r="G255" s="4">
        <v>44145.643310185187</v>
      </c>
      <c r="H255" s="3" t="s">
        <v>61</v>
      </c>
      <c r="J255" s="3" t="s">
        <v>83</v>
      </c>
      <c r="M255" s="3" t="s">
        <v>627</v>
      </c>
      <c r="P255" s="3" t="s">
        <v>85</v>
      </c>
      <c r="R255" s="3" t="s">
        <v>3298</v>
      </c>
      <c r="AC255" s="3" t="s">
        <v>187</v>
      </c>
      <c r="AD255" s="3" t="s">
        <v>187</v>
      </c>
      <c r="AS255" s="3" t="s">
        <v>124</v>
      </c>
      <c r="AV255" s="3" t="s">
        <v>628</v>
      </c>
      <c r="BI255" s="3" t="s">
        <v>629</v>
      </c>
      <c r="BK255" s="3" t="s">
        <v>89</v>
      </c>
      <c r="BX255" s="3" t="s">
        <v>19</v>
      </c>
      <c r="CG255" s="3">
        <v>15</v>
      </c>
      <c r="CI255" s="3" t="s">
        <v>630</v>
      </c>
      <c r="CK255" s="3" t="s">
        <v>61</v>
      </c>
      <c r="CN255" s="3" t="s">
        <v>176</v>
      </c>
      <c r="CP255" s="3" t="s">
        <v>631</v>
      </c>
      <c r="CR255" s="3" t="s">
        <v>73</v>
      </c>
      <c r="CS255" s="3" t="s">
        <v>632</v>
      </c>
      <c r="CU255" s="3" t="s">
        <v>75</v>
      </c>
      <c r="CV255" s="3" t="s">
        <v>100</v>
      </c>
      <c r="CW255" s="3" t="s">
        <v>100</v>
      </c>
      <c r="CX255" s="3" t="s">
        <v>100</v>
      </c>
      <c r="CY255" s="3" t="s">
        <v>75</v>
      </c>
      <c r="CZ255" s="3" t="s">
        <v>75</v>
      </c>
      <c r="DA255" s="3" t="s">
        <v>100</v>
      </c>
      <c r="DB255" s="3" t="s">
        <v>75</v>
      </c>
      <c r="DF255" s="3" t="s">
        <v>633</v>
      </c>
      <c r="DG255" s="3" t="s">
        <v>634</v>
      </c>
      <c r="DH255" s="3" t="s">
        <v>635</v>
      </c>
      <c r="DJ255" s="3" t="s">
        <v>636</v>
      </c>
      <c r="DK255" s="3" t="s">
        <v>102</v>
      </c>
      <c r="DL255" s="3" t="s">
        <v>48</v>
      </c>
    </row>
    <row r="256" spans="1:116" s="3" customFormat="1" x14ac:dyDescent="0.35">
      <c r="A256" s="3" t="s">
        <v>564</v>
      </c>
      <c r="B256" s="3" t="s">
        <v>565</v>
      </c>
      <c r="C256" s="3" t="s">
        <v>566</v>
      </c>
      <c r="D256" s="3" t="s">
        <v>120</v>
      </c>
      <c r="E256" s="3">
        <v>2187223126</v>
      </c>
      <c r="F256" s="3" t="s">
        <v>567</v>
      </c>
      <c r="G256" s="4">
        <v>44146.427210648151</v>
      </c>
      <c r="H256" s="3" t="s">
        <v>61</v>
      </c>
      <c r="J256" s="3" t="s">
        <v>83</v>
      </c>
      <c r="M256" s="3" t="s">
        <v>308</v>
      </c>
      <c r="P256" s="3" t="s">
        <v>50</v>
      </c>
      <c r="Q256" s="3" t="s">
        <v>3298</v>
      </c>
      <c r="AC256" s="3" t="s">
        <v>568</v>
      </c>
      <c r="AD256" s="3" t="s">
        <v>568</v>
      </c>
      <c r="AQ256" s="3" t="s">
        <v>569</v>
      </c>
      <c r="AS256" s="3" t="s">
        <v>273</v>
      </c>
      <c r="AV256" s="3" t="s">
        <v>112</v>
      </c>
      <c r="BI256" s="3" t="s">
        <v>570</v>
      </c>
      <c r="BK256" s="3" t="s">
        <v>571</v>
      </c>
      <c r="BV256" s="3" t="s">
        <v>572</v>
      </c>
      <c r="BX256" s="3" t="s">
        <v>158</v>
      </c>
      <c r="CH256" s="3" t="s">
        <v>573</v>
      </c>
      <c r="CI256" s="3" t="s">
        <v>574</v>
      </c>
      <c r="CK256" s="3" t="s">
        <v>61</v>
      </c>
      <c r="CN256" s="3" t="s">
        <v>465</v>
      </c>
      <c r="CP256" s="3" t="s">
        <v>575</v>
      </c>
      <c r="CR256" s="3" t="s">
        <v>146</v>
      </c>
      <c r="CU256" s="3" t="s">
        <v>75</v>
      </c>
      <c r="CV256" s="3" t="s">
        <v>100</v>
      </c>
      <c r="CW256" s="3" t="s">
        <v>75</v>
      </c>
      <c r="CX256" s="3" t="s">
        <v>101</v>
      </c>
      <c r="CY256" s="3" t="s">
        <v>75</v>
      </c>
      <c r="CZ256" s="3" t="s">
        <v>100</v>
      </c>
      <c r="DA256" s="3" t="s">
        <v>100</v>
      </c>
      <c r="DB256" s="3" t="s">
        <v>100</v>
      </c>
      <c r="DF256" s="3" t="s">
        <v>576</v>
      </c>
      <c r="DG256" s="3" t="s">
        <v>577</v>
      </c>
      <c r="DH256" s="3" t="s">
        <v>578</v>
      </c>
      <c r="DK256" s="3" t="s">
        <v>234</v>
      </c>
      <c r="DL256" s="3" t="s">
        <v>61</v>
      </c>
    </row>
    <row r="257" spans="1:116" s="3" customFormat="1" x14ac:dyDescent="0.35">
      <c r="A257" s="3" t="s">
        <v>220</v>
      </c>
      <c r="B257" s="3" t="s">
        <v>221</v>
      </c>
      <c r="C257" s="3" t="s">
        <v>222</v>
      </c>
      <c r="D257" s="3" t="s">
        <v>223</v>
      </c>
      <c r="E257" s="3">
        <v>5073895106</v>
      </c>
      <c r="F257" s="3" t="s">
        <v>224</v>
      </c>
      <c r="G257" s="4">
        <v>44153.355243055557</v>
      </c>
      <c r="H257" s="3" t="s">
        <v>61</v>
      </c>
      <c r="J257" s="3" t="s">
        <v>83</v>
      </c>
      <c r="M257" s="3" t="s">
        <v>225</v>
      </c>
      <c r="P257" s="3" t="s">
        <v>226</v>
      </c>
      <c r="X257" s="3" t="s">
        <v>3298</v>
      </c>
      <c r="AC257" s="3" t="s">
        <v>227</v>
      </c>
      <c r="AD257" s="3" t="s">
        <v>227</v>
      </c>
      <c r="AS257" s="3" t="s">
        <v>124</v>
      </c>
      <c r="AV257" s="3" t="s">
        <v>112</v>
      </c>
      <c r="BI257" s="3" t="s">
        <v>228</v>
      </c>
      <c r="BK257" s="3" t="s">
        <v>54</v>
      </c>
      <c r="BX257" s="3" t="s">
        <v>215</v>
      </c>
      <c r="CI257" s="3" t="s">
        <v>229</v>
      </c>
      <c r="CK257" s="3" t="s">
        <v>61</v>
      </c>
      <c r="CN257" s="3" t="s">
        <v>193</v>
      </c>
      <c r="CP257" s="3" t="s">
        <v>230</v>
      </c>
      <c r="CR257" s="3" t="s">
        <v>73</v>
      </c>
      <c r="CS257" s="3" t="s">
        <v>231</v>
      </c>
      <c r="CU257" s="3" t="s">
        <v>75</v>
      </c>
      <c r="CV257" s="3" t="s">
        <v>75</v>
      </c>
      <c r="CW257" s="3" t="s">
        <v>75</v>
      </c>
      <c r="CX257" s="3" t="s">
        <v>75</v>
      </c>
      <c r="CY257" s="3" t="s">
        <v>75</v>
      </c>
      <c r="CZ257" s="3" t="s">
        <v>100</v>
      </c>
      <c r="DA257" s="3" t="s">
        <v>100</v>
      </c>
      <c r="DB257" s="3" t="s">
        <v>100</v>
      </c>
      <c r="DF257" s="3" t="s">
        <v>232</v>
      </c>
      <c r="DG257" s="3" t="s">
        <v>233</v>
      </c>
      <c r="DK257" s="3" t="s">
        <v>234</v>
      </c>
    </row>
    <row r="258" spans="1:116" s="3" customFormat="1" x14ac:dyDescent="0.35">
      <c r="A258" s="3" t="s">
        <v>1869</v>
      </c>
      <c r="B258" s="3" t="s">
        <v>1870</v>
      </c>
      <c r="C258" s="3" t="s">
        <v>829</v>
      </c>
      <c r="D258" s="3" t="s">
        <v>1871</v>
      </c>
      <c r="F258" s="3" t="s">
        <v>1872</v>
      </c>
      <c r="G258" s="4">
        <v>44139.581747685188</v>
      </c>
      <c r="H258" s="3" t="s">
        <v>48</v>
      </c>
      <c r="J258" s="3" t="s">
        <v>403</v>
      </c>
      <c r="P258" s="3" t="s">
        <v>404</v>
      </c>
      <c r="U258" s="3" t="s">
        <v>3298</v>
      </c>
      <c r="AC258" s="3" t="s">
        <v>1873</v>
      </c>
      <c r="AD258" s="3" t="s">
        <v>1873</v>
      </c>
      <c r="AS258" s="3" t="s">
        <v>154</v>
      </c>
      <c r="AV258" s="3" t="s">
        <v>112</v>
      </c>
      <c r="BK258" s="3" t="s">
        <v>477</v>
      </c>
      <c r="BX258" s="3" t="s">
        <v>98</v>
      </c>
      <c r="CK258" s="3" t="s">
        <v>61</v>
      </c>
      <c r="CN258" s="3" t="s">
        <v>176</v>
      </c>
      <c r="CP258" s="3" t="s">
        <v>1874</v>
      </c>
      <c r="CR258" s="3" t="s">
        <v>146</v>
      </c>
      <c r="CU258" s="3" t="s">
        <v>75</v>
      </c>
      <c r="CV258" s="3" t="s">
        <v>100</v>
      </c>
      <c r="CW258" s="3" t="s">
        <v>75</v>
      </c>
      <c r="CX258" s="3" t="s">
        <v>75</v>
      </c>
      <c r="CY258" s="3" t="s">
        <v>75</v>
      </c>
      <c r="CZ258" s="3" t="s">
        <v>100</v>
      </c>
      <c r="DA258" s="3" t="s">
        <v>100</v>
      </c>
      <c r="DB258" s="3" t="s">
        <v>100</v>
      </c>
      <c r="DG258" s="3" t="s">
        <v>1875</v>
      </c>
      <c r="DK258" s="3" t="s">
        <v>234</v>
      </c>
    </row>
    <row r="259" spans="1:116" s="3" customFormat="1" x14ac:dyDescent="0.35">
      <c r="A259" s="3" t="s">
        <v>1869</v>
      </c>
      <c r="B259" s="3" t="s">
        <v>2954</v>
      </c>
      <c r="C259" s="3" t="s">
        <v>2955</v>
      </c>
      <c r="D259" s="3" t="s">
        <v>2956</v>
      </c>
      <c r="E259" s="3">
        <v>3375216623</v>
      </c>
      <c r="F259" s="3" t="s">
        <v>2957</v>
      </c>
      <c r="G259" s="4">
        <v>44137.556180555555</v>
      </c>
      <c r="H259" s="3" t="s">
        <v>48</v>
      </c>
      <c r="J259" s="3" t="s">
        <v>403</v>
      </c>
      <c r="P259" s="3" t="s">
        <v>2958</v>
      </c>
      <c r="U259" s="3" t="s">
        <v>3298</v>
      </c>
      <c r="W259" s="3" t="s">
        <v>3298</v>
      </c>
      <c r="Z259" s="3" t="s">
        <v>3298</v>
      </c>
      <c r="AC259" s="3" t="s">
        <v>2959</v>
      </c>
      <c r="AD259" s="3" t="s">
        <v>2959</v>
      </c>
      <c r="AS259" s="3" t="s">
        <v>52</v>
      </c>
      <c r="AV259" s="3" t="s">
        <v>155</v>
      </c>
      <c r="BI259" s="3" t="s">
        <v>2137</v>
      </c>
      <c r="BK259" s="3" t="s">
        <v>345</v>
      </c>
      <c r="BX259" s="3" t="s">
        <v>158</v>
      </c>
      <c r="CH259" s="3">
        <v>200</v>
      </c>
      <c r="CI259" s="3" t="s">
        <v>2960</v>
      </c>
      <c r="CK259" s="3" t="s">
        <v>61</v>
      </c>
      <c r="CN259" s="3" t="s">
        <v>72</v>
      </c>
      <c r="CP259" s="3" t="s">
        <v>2961</v>
      </c>
      <c r="CR259" s="3" t="s">
        <v>146</v>
      </c>
      <c r="CU259" s="3" t="s">
        <v>100</v>
      </c>
      <c r="CV259" s="3" t="s">
        <v>100</v>
      </c>
      <c r="CW259" s="3" t="s">
        <v>75</v>
      </c>
      <c r="CX259" s="3" t="s">
        <v>75</v>
      </c>
      <c r="CY259" s="3" t="s">
        <v>75</v>
      </c>
      <c r="CZ259" s="3" t="s">
        <v>100</v>
      </c>
      <c r="DA259" s="3" t="s">
        <v>100</v>
      </c>
      <c r="DB259" s="3" t="s">
        <v>75</v>
      </c>
      <c r="DC259" s="3" t="s">
        <v>75</v>
      </c>
      <c r="DF259" s="3" t="s">
        <v>2962</v>
      </c>
      <c r="DG259" s="3" t="s">
        <v>2963</v>
      </c>
      <c r="DK259" s="3" t="s">
        <v>165</v>
      </c>
    </row>
    <row r="260" spans="1:116" s="3" customFormat="1" x14ac:dyDescent="0.35">
      <c r="A260" s="3" t="s">
        <v>2996</v>
      </c>
      <c r="B260" s="3" t="s">
        <v>2319</v>
      </c>
      <c r="C260" s="3" t="s">
        <v>2997</v>
      </c>
      <c r="D260" s="3" t="s">
        <v>2998</v>
      </c>
      <c r="E260" s="3">
        <v>6515525594</v>
      </c>
      <c r="F260" s="3" t="s">
        <v>2999</v>
      </c>
      <c r="G260" s="4">
        <v>44137.519363425927</v>
      </c>
      <c r="H260" s="3" t="s">
        <v>61</v>
      </c>
      <c r="J260" s="3" t="s">
        <v>83</v>
      </c>
      <c r="M260" s="3" t="s">
        <v>539</v>
      </c>
      <c r="P260" s="3" t="s">
        <v>85</v>
      </c>
      <c r="R260" s="3" t="s">
        <v>3298</v>
      </c>
      <c r="AC260" s="3" t="s">
        <v>3000</v>
      </c>
      <c r="AD260" s="3" t="s">
        <v>3000</v>
      </c>
      <c r="AS260" s="3" t="s">
        <v>87</v>
      </c>
      <c r="AV260" s="3" t="s">
        <v>3001</v>
      </c>
      <c r="BK260" s="3" t="s">
        <v>791</v>
      </c>
      <c r="BX260" s="3" t="s">
        <v>68</v>
      </c>
      <c r="CF260" s="3" t="s">
        <v>3002</v>
      </c>
      <c r="CG260" s="3" t="s">
        <v>3003</v>
      </c>
      <c r="CK260" s="3" t="s">
        <v>61</v>
      </c>
      <c r="CN260" s="3" t="s">
        <v>72</v>
      </c>
      <c r="CR260" s="3" t="s">
        <v>146</v>
      </c>
      <c r="CS260" s="3" t="s">
        <v>3004</v>
      </c>
      <c r="CU260" s="3" t="s">
        <v>76</v>
      </c>
      <c r="CV260" s="3" t="s">
        <v>75</v>
      </c>
      <c r="CW260" s="3" t="s">
        <v>75</v>
      </c>
      <c r="CX260" s="3" t="s">
        <v>100</v>
      </c>
      <c r="CY260" s="3" t="s">
        <v>75</v>
      </c>
      <c r="CZ260" s="3" t="s">
        <v>100</v>
      </c>
      <c r="DA260" s="3" t="s">
        <v>100</v>
      </c>
      <c r="DB260" s="3" t="s">
        <v>76</v>
      </c>
      <c r="DF260" s="3" t="s">
        <v>3005</v>
      </c>
    </row>
    <row r="261" spans="1:116" s="3" customFormat="1" x14ac:dyDescent="0.35">
      <c r="A261" s="3" t="s">
        <v>2101</v>
      </c>
      <c r="B261" s="3" t="s">
        <v>1566</v>
      </c>
      <c r="C261" s="3" t="s">
        <v>2102</v>
      </c>
      <c r="D261" s="3" t="s">
        <v>2103</v>
      </c>
      <c r="E261" s="3">
        <v>8149496526</v>
      </c>
      <c r="F261" s="3" t="s">
        <v>2104</v>
      </c>
      <c r="G261" s="4">
        <v>44138.578668981485</v>
      </c>
      <c r="H261" s="3" t="s">
        <v>48</v>
      </c>
      <c r="J261" s="3" t="s">
        <v>1935</v>
      </c>
      <c r="P261" s="3" t="s">
        <v>1936</v>
      </c>
      <c r="W261" s="3" t="s">
        <v>3298</v>
      </c>
      <c r="AC261" s="3" t="s">
        <v>441</v>
      </c>
      <c r="AD261" s="3" t="s">
        <v>441</v>
      </c>
      <c r="AS261" s="3" t="s">
        <v>52</v>
      </c>
      <c r="AV261" s="3" t="s">
        <v>463</v>
      </c>
      <c r="BK261" s="3" t="s">
        <v>1883</v>
      </c>
      <c r="BX261" s="3" t="s">
        <v>1746</v>
      </c>
      <c r="CF261" s="5">
        <v>2396</v>
      </c>
      <c r="CH261" s="3" t="s">
        <v>2105</v>
      </c>
      <c r="CI261" s="3" t="s">
        <v>2106</v>
      </c>
      <c r="CK261" s="3" t="s">
        <v>61</v>
      </c>
      <c r="CN261" s="3" t="s">
        <v>99</v>
      </c>
      <c r="CP261" s="3" t="s">
        <v>2107</v>
      </c>
      <c r="CR261" s="3" t="s">
        <v>146</v>
      </c>
      <c r="CU261" s="3" t="s">
        <v>75</v>
      </c>
      <c r="CV261" s="3" t="s">
        <v>75</v>
      </c>
      <c r="CW261" s="3" t="s">
        <v>100</v>
      </c>
      <c r="CX261" s="3" t="s">
        <v>75</v>
      </c>
      <c r="CY261" s="3" t="s">
        <v>75</v>
      </c>
      <c r="CZ261" s="3" t="s">
        <v>100</v>
      </c>
      <c r="DA261" s="3" t="s">
        <v>100</v>
      </c>
      <c r="DB261" s="3" t="s">
        <v>76</v>
      </c>
      <c r="DF261" s="3" t="s">
        <v>2108</v>
      </c>
      <c r="DG261" s="3" t="s">
        <v>2109</v>
      </c>
      <c r="DK261" s="3" t="s">
        <v>234</v>
      </c>
    </row>
    <row r="262" spans="1:116" s="3" customFormat="1" x14ac:dyDescent="0.35">
      <c r="A262" s="3" t="s">
        <v>2708</v>
      </c>
      <c r="B262" s="3" t="s">
        <v>2709</v>
      </c>
      <c r="C262" s="3" t="s">
        <v>2710</v>
      </c>
      <c r="D262" s="3" t="s">
        <v>2711</v>
      </c>
      <c r="E262" s="3">
        <v>7704124000</v>
      </c>
      <c r="F262" s="3" t="s">
        <v>2712</v>
      </c>
      <c r="G262" s="4">
        <v>44137.593773148146</v>
      </c>
      <c r="H262" s="3" t="s">
        <v>48</v>
      </c>
      <c r="J262" s="3" t="s">
        <v>49</v>
      </c>
      <c r="P262" s="3" t="s">
        <v>2713</v>
      </c>
      <c r="Q262" s="3" t="s">
        <v>3298</v>
      </c>
      <c r="X262" s="3" t="s">
        <v>3298</v>
      </c>
      <c r="Z262" s="3" t="s">
        <v>3298</v>
      </c>
      <c r="AC262" s="3" t="s">
        <v>211</v>
      </c>
      <c r="AD262" s="3" t="s">
        <v>211</v>
      </c>
      <c r="AS262" s="3" t="s">
        <v>154</v>
      </c>
      <c r="AV262" s="3" t="s">
        <v>2714</v>
      </c>
      <c r="BK262" s="3" t="s">
        <v>695</v>
      </c>
      <c r="BX262" s="3" t="s">
        <v>19</v>
      </c>
      <c r="CG262" s="3">
        <v>17</v>
      </c>
      <c r="CI262" s="3" t="s">
        <v>2715</v>
      </c>
      <c r="CK262" s="3" t="s">
        <v>61</v>
      </c>
      <c r="CN262" s="3" t="s">
        <v>465</v>
      </c>
      <c r="CP262" s="3" t="s">
        <v>2716</v>
      </c>
      <c r="CR262" s="3" t="s">
        <v>146</v>
      </c>
      <c r="CU262" s="3" t="s">
        <v>75</v>
      </c>
      <c r="CV262" s="3" t="s">
        <v>100</v>
      </c>
      <c r="CW262" s="3" t="s">
        <v>75</v>
      </c>
      <c r="CX262" s="3" t="s">
        <v>75</v>
      </c>
      <c r="CY262" s="3" t="s">
        <v>76</v>
      </c>
      <c r="CZ262" s="3" t="s">
        <v>75</v>
      </c>
      <c r="DA262" s="3" t="s">
        <v>76</v>
      </c>
      <c r="DB262" s="3" t="s">
        <v>75</v>
      </c>
      <c r="DC262" s="3" t="s">
        <v>101</v>
      </c>
      <c r="DF262" s="3" t="s">
        <v>2717</v>
      </c>
      <c r="DG262" s="3" t="s">
        <v>2718</v>
      </c>
      <c r="DK262" s="3" t="s">
        <v>234</v>
      </c>
    </row>
    <row r="263" spans="1:116" s="3" customFormat="1" x14ac:dyDescent="0.35">
      <c r="A263" s="3" t="s">
        <v>1264</v>
      </c>
      <c r="B263" s="3" t="s">
        <v>1265</v>
      </c>
      <c r="C263" s="3" t="s">
        <v>1266</v>
      </c>
      <c r="D263" s="3" t="s">
        <v>1267</v>
      </c>
      <c r="E263" s="3">
        <v>5075377046</v>
      </c>
      <c r="F263" s="3" t="s">
        <v>1268</v>
      </c>
      <c r="G263" s="4">
        <v>44144.527048611111</v>
      </c>
      <c r="H263" s="3" t="s">
        <v>48</v>
      </c>
      <c r="J263" s="3" t="s">
        <v>83</v>
      </c>
      <c r="M263" s="3" t="s">
        <v>1269</v>
      </c>
      <c r="P263" s="3" t="s">
        <v>1270</v>
      </c>
      <c r="Q263" s="3" t="s">
        <v>3298</v>
      </c>
      <c r="R263" s="3" t="s">
        <v>3298</v>
      </c>
      <c r="Z263" s="3" t="s">
        <v>3298</v>
      </c>
      <c r="AC263" s="3" t="s">
        <v>405</v>
      </c>
      <c r="AD263" s="3" t="s">
        <v>405</v>
      </c>
      <c r="AS263" s="3" t="s">
        <v>124</v>
      </c>
      <c r="AV263" s="3" t="s">
        <v>155</v>
      </c>
      <c r="BK263" s="3" t="s">
        <v>1271</v>
      </c>
      <c r="BX263" s="3" t="s">
        <v>260</v>
      </c>
      <c r="CG263" s="3">
        <v>10</v>
      </c>
      <c r="CH263" s="3">
        <v>5</v>
      </c>
      <c r="CI263" s="3" t="s">
        <v>1272</v>
      </c>
      <c r="CK263" s="3" t="s">
        <v>61</v>
      </c>
      <c r="CN263" s="3" t="s">
        <v>72</v>
      </c>
      <c r="CP263" s="3" t="s">
        <v>1273</v>
      </c>
      <c r="CR263" s="3" t="s">
        <v>73</v>
      </c>
      <c r="CS263" s="3" t="s">
        <v>1274</v>
      </c>
      <c r="CU263" s="3" t="s">
        <v>76</v>
      </c>
      <c r="CV263" s="3" t="s">
        <v>75</v>
      </c>
      <c r="CW263" s="3" t="s">
        <v>75</v>
      </c>
      <c r="CX263" s="3" t="s">
        <v>75</v>
      </c>
      <c r="CY263" s="3" t="s">
        <v>76</v>
      </c>
      <c r="CZ263" s="3" t="s">
        <v>100</v>
      </c>
      <c r="DA263" s="3" t="s">
        <v>100</v>
      </c>
      <c r="DB263" s="3" t="s">
        <v>75</v>
      </c>
      <c r="DF263" s="3" t="s">
        <v>1275</v>
      </c>
      <c r="DG263" s="3" t="s">
        <v>1276</v>
      </c>
    </row>
    <row r="264" spans="1:116" s="3" customFormat="1" x14ac:dyDescent="0.35">
      <c r="A264" s="3" t="s">
        <v>2868</v>
      </c>
      <c r="B264" s="3" t="s">
        <v>2869</v>
      </c>
      <c r="C264" s="3" t="s">
        <v>2870</v>
      </c>
      <c r="D264" s="3" t="s">
        <v>2871</v>
      </c>
      <c r="E264" s="3">
        <v>3134518055</v>
      </c>
      <c r="F264" s="3" t="s">
        <v>2872</v>
      </c>
      <c r="G264" s="4">
        <v>44137.564143518517</v>
      </c>
      <c r="H264" s="3" t="s">
        <v>48</v>
      </c>
      <c r="J264" s="3" t="s">
        <v>2873</v>
      </c>
      <c r="P264" s="3" t="s">
        <v>50</v>
      </c>
      <c r="Q264" s="3" t="s">
        <v>3298</v>
      </c>
      <c r="AC264" s="3" t="s">
        <v>1743</v>
      </c>
      <c r="AD264" s="3" t="s">
        <v>1743</v>
      </c>
      <c r="AQ264" s="3" t="s">
        <v>3303</v>
      </c>
      <c r="AS264" s="3" t="s">
        <v>273</v>
      </c>
      <c r="AV264" s="3" t="s">
        <v>2874</v>
      </c>
      <c r="BI264" s="3" t="s">
        <v>2875</v>
      </c>
      <c r="BK264" s="3" t="s">
        <v>2876</v>
      </c>
      <c r="BV264" s="3" t="s">
        <v>2877</v>
      </c>
      <c r="BX264" s="3" t="s">
        <v>55</v>
      </c>
      <c r="CF264" s="3">
        <v>10</v>
      </c>
      <c r="CG264" s="3">
        <v>20</v>
      </c>
      <c r="CH264" s="3">
        <v>30</v>
      </c>
      <c r="CI264" s="3" t="e">
        <f>-we loaned laptops
-we helped students enroll in the Comcast and ATT low-cost internet plans
-we offer digital skills sessions and self-learning instruction</f>
        <v>#NAME?</v>
      </c>
      <c r="CK264" s="3" t="s">
        <v>48</v>
      </c>
      <c r="CL264" s="3" t="s">
        <v>2878</v>
      </c>
      <c r="CN264" s="3" t="s">
        <v>99</v>
      </c>
      <c r="CO264" s="3" t="s">
        <v>99</v>
      </c>
      <c r="CP264" s="3" t="s">
        <v>2879</v>
      </c>
      <c r="CR264" s="3" t="s">
        <v>73</v>
      </c>
      <c r="CS264" s="3" t="s">
        <v>2880</v>
      </c>
      <c r="CU264" s="3" t="s">
        <v>100</v>
      </c>
      <c r="CV264" s="3" t="s">
        <v>75</v>
      </c>
      <c r="CW264" s="3" t="s">
        <v>100</v>
      </c>
      <c r="CX264" s="3" t="s">
        <v>100</v>
      </c>
      <c r="CY264" s="3" t="s">
        <v>75</v>
      </c>
      <c r="CZ264" s="3" t="s">
        <v>75</v>
      </c>
      <c r="DA264" s="3" t="s">
        <v>100</v>
      </c>
      <c r="DB264" s="3" t="s">
        <v>75</v>
      </c>
      <c r="DF264" s="3" t="e">
        <f>-Being able to loan the laptops since we are no longer conducting in-person class has been very helpful.
-Outdoor covid-safe sessions helping those who have the least digital skills has worked well.
-Knowing that there are low-cost internet plans for our students and helping them obtain it is good too.</f>
        <v>#NAME?</v>
      </c>
      <c r="DG264" s="3" t="e">
        <f>-Everyone would have a laptop or desktop.
-Everyone would have high speed or adequate internet
-Everyone would have time to learn the digital skills
-there could be a stipend the can help meet needs while motivating those who are struggliing to survive to learn skill that would help them improve their quality of life.</f>
        <v>#NAME?</v>
      </c>
      <c r="DH264" s="3" t="s">
        <v>2881</v>
      </c>
      <c r="DK264" s="3" t="s">
        <v>165</v>
      </c>
    </row>
    <row r="265" spans="1:116" s="3" customFormat="1" x14ac:dyDescent="0.35">
      <c r="A265" s="3" t="s">
        <v>1667</v>
      </c>
      <c r="B265" s="3" t="s">
        <v>1668</v>
      </c>
      <c r="D265" s="3" t="s">
        <v>1669</v>
      </c>
      <c r="E265" s="3">
        <v>3374216931</v>
      </c>
      <c r="F265" s="3" t="s">
        <v>1670</v>
      </c>
      <c r="G265" s="4">
        <v>44141.338634259257</v>
      </c>
      <c r="H265" s="3" t="s">
        <v>48</v>
      </c>
      <c r="J265" s="3" t="s">
        <v>403</v>
      </c>
      <c r="P265" s="3" t="s">
        <v>1671</v>
      </c>
      <c r="U265" s="3" t="s">
        <v>3298</v>
      </c>
      <c r="W265" s="3" t="s">
        <v>3298</v>
      </c>
      <c r="Z265" s="3" t="s">
        <v>3298</v>
      </c>
      <c r="AC265" s="3" t="s">
        <v>96</v>
      </c>
      <c r="AD265" s="3" t="s">
        <v>96</v>
      </c>
      <c r="AS265" s="3" t="s">
        <v>52</v>
      </c>
      <c r="AV265" s="3" t="s">
        <v>112</v>
      </c>
      <c r="BI265" s="3" t="s">
        <v>1672</v>
      </c>
      <c r="BK265" s="3" t="s">
        <v>54</v>
      </c>
      <c r="BX265" s="3" t="s">
        <v>55</v>
      </c>
      <c r="CF265" s="3" t="s">
        <v>1673</v>
      </c>
      <c r="CG265" s="3" t="s">
        <v>1674</v>
      </c>
      <c r="CH265" s="3" t="s">
        <v>1675</v>
      </c>
      <c r="CI265" s="3" t="s">
        <v>1676</v>
      </c>
      <c r="CK265" s="3" t="s">
        <v>48</v>
      </c>
      <c r="CL265" s="3" t="s">
        <v>1677</v>
      </c>
      <c r="CN265" s="3" t="s">
        <v>72</v>
      </c>
      <c r="CO265" s="3" t="s">
        <v>72</v>
      </c>
      <c r="CP265" s="3" t="s">
        <v>1678</v>
      </c>
      <c r="CR265" s="3" t="s">
        <v>73</v>
      </c>
      <c r="CU265" s="3" t="s">
        <v>75</v>
      </c>
      <c r="CV265" s="3" t="s">
        <v>100</v>
      </c>
      <c r="CW265" s="3" t="s">
        <v>76</v>
      </c>
      <c r="CX265" s="3" t="s">
        <v>75</v>
      </c>
      <c r="CY265" s="3" t="s">
        <v>76</v>
      </c>
      <c r="CZ265" s="3" t="s">
        <v>101</v>
      </c>
      <c r="DA265" s="3" t="s">
        <v>101</v>
      </c>
      <c r="DB265" s="3" t="s">
        <v>76</v>
      </c>
      <c r="DF265" s="3" t="s">
        <v>1679</v>
      </c>
      <c r="DG265" s="3" t="s">
        <v>1680</v>
      </c>
      <c r="DH265" s="3" t="s">
        <v>1681</v>
      </c>
    </row>
    <row r="266" spans="1:116" s="3" customFormat="1" x14ac:dyDescent="0.35">
      <c r="A266" s="3" t="s">
        <v>1792</v>
      </c>
      <c r="B266" s="3" t="s">
        <v>1793</v>
      </c>
      <c r="C266" s="3" t="s">
        <v>1794</v>
      </c>
      <c r="D266" s="3" t="s">
        <v>1795</v>
      </c>
      <c r="E266" s="3">
        <v>7634509895</v>
      </c>
      <c r="F266" s="3" t="s">
        <v>1796</v>
      </c>
      <c r="G266" s="4">
        <v>44140.350810185184</v>
      </c>
      <c r="H266" s="3" t="s">
        <v>48</v>
      </c>
      <c r="J266" s="3" t="s">
        <v>83</v>
      </c>
      <c r="M266" s="3" t="s">
        <v>1797</v>
      </c>
      <c r="P266" s="3" t="s">
        <v>85</v>
      </c>
      <c r="R266" s="3" t="s">
        <v>3298</v>
      </c>
      <c r="AC266" s="3" t="s">
        <v>187</v>
      </c>
      <c r="AD266" s="3" t="s">
        <v>187</v>
      </c>
      <c r="AS266" s="3" t="s">
        <v>87</v>
      </c>
      <c r="AV266" s="3" t="s">
        <v>1460</v>
      </c>
      <c r="BK266" s="3" t="s">
        <v>157</v>
      </c>
      <c r="BX266" s="3" t="s">
        <v>215</v>
      </c>
      <c r="CF266" s="3" t="s">
        <v>1798</v>
      </c>
      <c r="CG266" s="3" t="s">
        <v>1799</v>
      </c>
      <c r="CH266" s="3" t="s">
        <v>1800</v>
      </c>
      <c r="CI266" s="3" t="s">
        <v>1801</v>
      </c>
      <c r="CK266" s="3" t="s">
        <v>61</v>
      </c>
      <c r="CN266" s="3" t="s">
        <v>193</v>
      </c>
      <c r="CP266" s="3" t="s">
        <v>1802</v>
      </c>
      <c r="CR266" s="3" t="s">
        <v>195</v>
      </c>
      <c r="CU266" s="3" t="s">
        <v>76</v>
      </c>
      <c r="CV266" s="3" t="s">
        <v>75</v>
      </c>
      <c r="CW266" s="3" t="s">
        <v>75</v>
      </c>
      <c r="CX266" s="3" t="s">
        <v>76</v>
      </c>
      <c r="CY266" s="3" t="s">
        <v>75</v>
      </c>
      <c r="CZ266" s="3" t="s">
        <v>75</v>
      </c>
      <c r="DA266" s="3" t="s">
        <v>75</v>
      </c>
      <c r="DB266" s="3" t="s">
        <v>75</v>
      </c>
      <c r="DF266" s="3" t="s">
        <v>1803</v>
      </c>
      <c r="DG266" s="3" t="s">
        <v>1804</v>
      </c>
      <c r="DK266" s="3" t="s">
        <v>102</v>
      </c>
    </row>
    <row r="267" spans="1:116" s="3" customFormat="1" x14ac:dyDescent="0.35">
      <c r="A267" s="3" t="s">
        <v>3211</v>
      </c>
      <c r="B267" s="3" t="s">
        <v>3039</v>
      </c>
      <c r="C267" s="3" t="s">
        <v>1456</v>
      </c>
      <c r="D267" s="3" t="s">
        <v>223</v>
      </c>
      <c r="F267" s="3" t="s">
        <v>3212</v>
      </c>
      <c r="G267" s="4">
        <v>44137.47047453704</v>
      </c>
      <c r="H267" s="3" t="s">
        <v>61</v>
      </c>
      <c r="J267" s="3" t="s">
        <v>83</v>
      </c>
      <c r="M267" s="3" t="s">
        <v>1226</v>
      </c>
      <c r="P267" s="3" t="s">
        <v>109</v>
      </c>
      <c r="T267" s="3" t="s">
        <v>3298</v>
      </c>
      <c r="AC267" s="3" t="s">
        <v>3213</v>
      </c>
      <c r="AD267" s="3" t="s">
        <v>3213</v>
      </c>
      <c r="AS267" s="3" t="s">
        <v>124</v>
      </c>
      <c r="AV267" s="3" t="s">
        <v>3214</v>
      </c>
      <c r="BK267" s="3" t="s">
        <v>857</v>
      </c>
      <c r="CR267" s="3" t="s">
        <v>146</v>
      </c>
      <c r="DG267" s="3" t="s">
        <v>3215</v>
      </c>
      <c r="DL267" s="3" t="s">
        <v>61</v>
      </c>
    </row>
    <row r="268" spans="1:116" s="3" customFormat="1" x14ac:dyDescent="0.35">
      <c r="A268" s="3" t="s">
        <v>325</v>
      </c>
      <c r="B268" s="3" t="s">
        <v>253</v>
      </c>
      <c r="C268" s="3" t="s">
        <v>326</v>
      </c>
      <c r="D268" s="3" t="s">
        <v>327</v>
      </c>
      <c r="E268" s="3">
        <v>6128755095</v>
      </c>
      <c r="F268" s="3" t="s">
        <v>328</v>
      </c>
      <c r="G268" s="4">
        <v>44151.571666666663</v>
      </c>
      <c r="H268" s="3" t="s">
        <v>48</v>
      </c>
      <c r="J268" s="3" t="s">
        <v>83</v>
      </c>
      <c r="M268" s="3" t="s">
        <v>329</v>
      </c>
      <c r="P268" s="3" t="s">
        <v>85</v>
      </c>
      <c r="R268" s="3" t="s">
        <v>3298</v>
      </c>
      <c r="AC268" s="3" t="s">
        <v>330</v>
      </c>
      <c r="AD268" s="3" t="s">
        <v>330</v>
      </c>
      <c r="AS268" s="3" t="s">
        <v>124</v>
      </c>
      <c r="AV268" s="3" t="s">
        <v>88</v>
      </c>
      <c r="BK268" s="3" t="s">
        <v>331</v>
      </c>
      <c r="BX268" s="3" t="s">
        <v>19</v>
      </c>
      <c r="CG268" s="3">
        <v>1</v>
      </c>
      <c r="CI268" s="3" t="s">
        <v>332</v>
      </c>
      <c r="CK268" s="3" t="s">
        <v>48</v>
      </c>
      <c r="CL268" s="3" t="s">
        <v>333</v>
      </c>
      <c r="CN268" s="3" t="s">
        <v>72</v>
      </c>
      <c r="CO268" s="3" t="s">
        <v>72</v>
      </c>
      <c r="CP268" s="3" t="s">
        <v>334</v>
      </c>
      <c r="CR268" s="3" t="s">
        <v>146</v>
      </c>
      <c r="CU268" s="3" t="s">
        <v>75</v>
      </c>
      <c r="CV268" s="3" t="s">
        <v>75</v>
      </c>
      <c r="CW268" s="3" t="s">
        <v>75</v>
      </c>
      <c r="CX268" s="3" t="s">
        <v>75</v>
      </c>
      <c r="CY268" s="3" t="s">
        <v>75</v>
      </c>
      <c r="CZ268" s="3" t="s">
        <v>75</v>
      </c>
      <c r="DA268" s="3" t="s">
        <v>76</v>
      </c>
      <c r="DB268" s="3" t="s">
        <v>75</v>
      </c>
      <c r="DF268" s="3" t="s">
        <v>335</v>
      </c>
      <c r="DK268" s="3" t="s">
        <v>234</v>
      </c>
    </row>
    <row r="269" spans="1:116" s="3" customFormat="1" x14ac:dyDescent="0.35">
      <c r="A269" s="3" t="s">
        <v>1478</v>
      </c>
      <c r="B269" s="3" t="s">
        <v>1479</v>
      </c>
      <c r="C269" s="3" t="s">
        <v>1480</v>
      </c>
      <c r="D269" s="3" t="s">
        <v>1481</v>
      </c>
      <c r="E269" s="3" t="s">
        <v>1482</v>
      </c>
      <c r="F269" s="3" t="s">
        <v>1483</v>
      </c>
      <c r="G269" s="4">
        <v>44144.500833333332</v>
      </c>
      <c r="H269" s="3" t="s">
        <v>61</v>
      </c>
      <c r="J269" s="3" t="s">
        <v>83</v>
      </c>
      <c r="M269" s="3" t="s">
        <v>329</v>
      </c>
      <c r="P269" s="3" t="s">
        <v>85</v>
      </c>
      <c r="R269" s="3" t="s">
        <v>3298</v>
      </c>
      <c r="AC269" s="3" t="s">
        <v>1036</v>
      </c>
      <c r="AD269" s="3" t="s">
        <v>1036</v>
      </c>
      <c r="AS269" s="3" t="s">
        <v>124</v>
      </c>
      <c r="AV269" s="3" t="s">
        <v>1484</v>
      </c>
      <c r="BI269" s="3" t="s">
        <v>1485</v>
      </c>
      <c r="BK269" s="3" t="s">
        <v>804</v>
      </c>
      <c r="BX269" s="3" t="s">
        <v>68</v>
      </c>
      <c r="CF269" s="3">
        <v>10</v>
      </c>
      <c r="CG269" s="3">
        <v>10</v>
      </c>
      <c r="CI269" s="3" t="s">
        <v>1486</v>
      </c>
      <c r="CK269" s="3" t="s">
        <v>61</v>
      </c>
      <c r="CN269" s="3" t="s">
        <v>193</v>
      </c>
      <c r="CP269" s="3" t="s">
        <v>1487</v>
      </c>
      <c r="CR269" s="3" t="s">
        <v>146</v>
      </c>
      <c r="CS269" s="3" t="s">
        <v>1488</v>
      </c>
      <c r="CU269" s="3" t="s">
        <v>100</v>
      </c>
      <c r="CV269" s="3" t="s">
        <v>100</v>
      </c>
      <c r="CW269" s="3" t="s">
        <v>100</v>
      </c>
      <c r="CX269" s="3" t="s">
        <v>100</v>
      </c>
      <c r="CY269" s="3" t="s">
        <v>75</v>
      </c>
      <c r="CZ269" s="3" t="s">
        <v>76</v>
      </c>
      <c r="DA269" s="3" t="s">
        <v>100</v>
      </c>
      <c r="DB269" s="3" t="s">
        <v>100</v>
      </c>
      <c r="DF269" s="3" t="s">
        <v>1489</v>
      </c>
      <c r="DG269" s="3" t="s">
        <v>1490</v>
      </c>
      <c r="DL269" s="3" t="s">
        <v>61</v>
      </c>
    </row>
    <row r="270" spans="1:116" s="3" customFormat="1" x14ac:dyDescent="0.35">
      <c r="A270" s="3" t="s">
        <v>1277</v>
      </c>
      <c r="B270" s="3" t="s">
        <v>565</v>
      </c>
      <c r="C270" s="3" t="s">
        <v>1278</v>
      </c>
      <c r="D270" s="3" t="s">
        <v>1279</v>
      </c>
      <c r="E270" s="3">
        <v>6512854672</v>
      </c>
      <c r="F270" s="3" t="s">
        <v>1280</v>
      </c>
      <c r="G270" s="4">
        <v>44144.525150462963</v>
      </c>
      <c r="H270" s="3" t="s">
        <v>61</v>
      </c>
      <c r="J270" s="3" t="s">
        <v>83</v>
      </c>
      <c r="M270" s="3" t="s">
        <v>780</v>
      </c>
      <c r="P270" s="3" t="s">
        <v>85</v>
      </c>
      <c r="R270" s="3" t="s">
        <v>3298</v>
      </c>
      <c r="AC270" s="3" t="s">
        <v>187</v>
      </c>
      <c r="AD270" s="3" t="s">
        <v>187</v>
      </c>
      <c r="AS270" s="3" t="s">
        <v>111</v>
      </c>
      <c r="AV270" s="3" t="s">
        <v>1281</v>
      </c>
      <c r="BI270" s="3" t="s">
        <v>1282</v>
      </c>
      <c r="BK270" s="3" t="s">
        <v>89</v>
      </c>
      <c r="BX270" s="3" t="s">
        <v>68</v>
      </c>
      <c r="CF270" s="3">
        <v>1</v>
      </c>
      <c r="CG270" s="3">
        <v>50</v>
      </c>
      <c r="CI270" s="3" t="s">
        <v>1283</v>
      </c>
      <c r="CK270" s="3" t="s">
        <v>61</v>
      </c>
      <c r="CN270" s="3" t="s">
        <v>176</v>
      </c>
      <c r="CR270" s="3" t="s">
        <v>73</v>
      </c>
      <c r="CS270" s="3" t="s">
        <v>1284</v>
      </c>
      <c r="CU270" s="3" t="s">
        <v>75</v>
      </c>
      <c r="CV270" s="3" t="s">
        <v>76</v>
      </c>
      <c r="CW270" s="3" t="s">
        <v>75</v>
      </c>
      <c r="CX270" s="3" t="s">
        <v>75</v>
      </c>
      <c r="CY270" s="3" t="s">
        <v>100</v>
      </c>
      <c r="CZ270" s="3" t="s">
        <v>100</v>
      </c>
      <c r="DA270" s="3" t="s">
        <v>100</v>
      </c>
      <c r="DB270" s="3" t="s">
        <v>75</v>
      </c>
      <c r="DF270" s="3" t="s">
        <v>1285</v>
      </c>
      <c r="DG270" s="3" t="s">
        <v>1286</v>
      </c>
      <c r="DL270" s="3" t="s">
        <v>61</v>
      </c>
    </row>
    <row r="271" spans="1:116" s="3" customFormat="1" x14ac:dyDescent="0.35">
      <c r="A271" s="3" t="s">
        <v>600</v>
      </c>
      <c r="B271" s="3" t="s">
        <v>601</v>
      </c>
      <c r="C271" s="3" t="s">
        <v>602</v>
      </c>
      <c r="D271" s="3" t="s">
        <v>603</v>
      </c>
      <c r="E271" s="3">
        <v>2183307500</v>
      </c>
      <c r="F271" s="3" t="s">
        <v>604</v>
      </c>
      <c r="G271" s="4">
        <v>44145.643599537034</v>
      </c>
      <c r="H271" s="3" t="s">
        <v>61</v>
      </c>
      <c r="J271" s="3" t="s">
        <v>83</v>
      </c>
      <c r="M271" s="3" t="s">
        <v>112</v>
      </c>
      <c r="P271" s="3" t="s">
        <v>226</v>
      </c>
      <c r="X271" s="3" t="s">
        <v>3298</v>
      </c>
      <c r="AC271" s="3" t="s">
        <v>37</v>
      </c>
      <c r="AD271" s="3" t="s">
        <v>37</v>
      </c>
      <c r="AQ271" s="3" t="s">
        <v>605</v>
      </c>
      <c r="AS271" s="3" t="s">
        <v>64</v>
      </c>
      <c r="BI271" s="3" t="s">
        <v>606</v>
      </c>
      <c r="DJ271" s="3" t="s">
        <v>371</v>
      </c>
      <c r="DK271" s="3" t="s">
        <v>234</v>
      </c>
      <c r="DL271" s="3" t="s">
        <v>48</v>
      </c>
    </row>
    <row r="272" spans="1:116" s="3" customFormat="1" x14ac:dyDescent="0.35">
      <c r="A272" s="3" t="s">
        <v>2564</v>
      </c>
      <c r="B272" s="3" t="s">
        <v>1702</v>
      </c>
      <c r="C272" s="3" t="s">
        <v>2565</v>
      </c>
      <c r="D272" s="3" t="s">
        <v>2566</v>
      </c>
      <c r="F272" s="3" t="s">
        <v>2567</v>
      </c>
      <c r="G272" s="4">
        <v>44137.636817129627</v>
      </c>
      <c r="H272" s="3" t="s">
        <v>48</v>
      </c>
      <c r="J272" s="3" t="s">
        <v>1713</v>
      </c>
      <c r="P272" s="3" t="s">
        <v>404</v>
      </c>
      <c r="U272" s="3" t="s">
        <v>3298</v>
      </c>
      <c r="AC272" s="3" t="s">
        <v>1108</v>
      </c>
      <c r="AD272" s="3" t="s">
        <v>1108</v>
      </c>
      <c r="AS272" s="3" t="s">
        <v>273</v>
      </c>
      <c r="AV272" s="3" t="s">
        <v>1787</v>
      </c>
      <c r="BI272" s="3" t="s">
        <v>2568</v>
      </c>
      <c r="BK272" s="3" t="s">
        <v>1580</v>
      </c>
      <c r="BX272" s="3" t="s">
        <v>245</v>
      </c>
      <c r="CG272" s="3">
        <v>40</v>
      </c>
      <c r="CH272" s="3">
        <v>20</v>
      </c>
      <c r="CI272" s="3" t="s">
        <v>2569</v>
      </c>
      <c r="CK272" s="3" t="s">
        <v>61</v>
      </c>
      <c r="CN272" s="3" t="s">
        <v>465</v>
      </c>
      <c r="CP272" s="3" t="s">
        <v>2570</v>
      </c>
      <c r="CR272" s="3" t="s">
        <v>146</v>
      </c>
      <c r="CS272" s="3" t="s">
        <v>2571</v>
      </c>
      <c r="CU272" s="3" t="s">
        <v>100</v>
      </c>
      <c r="CV272" s="3" t="s">
        <v>100</v>
      </c>
      <c r="CW272" s="3" t="s">
        <v>100</v>
      </c>
      <c r="CX272" s="3" t="s">
        <v>75</v>
      </c>
      <c r="CY272" s="3" t="s">
        <v>75</v>
      </c>
      <c r="CZ272" s="3" t="s">
        <v>100</v>
      </c>
      <c r="DA272" s="3" t="s">
        <v>75</v>
      </c>
      <c r="DB272" s="3" t="s">
        <v>100</v>
      </c>
      <c r="DC272" s="3" t="s">
        <v>100</v>
      </c>
      <c r="DD272" s="3" t="s">
        <v>2572</v>
      </c>
      <c r="DF272" s="3" t="s">
        <v>2573</v>
      </c>
      <c r="DG272" s="3" t="s">
        <v>2574</v>
      </c>
      <c r="DK272" s="3" t="s">
        <v>456</v>
      </c>
    </row>
    <row r="273" spans="1:116" s="3" customFormat="1" x14ac:dyDescent="0.35">
      <c r="A273" s="3" t="s">
        <v>3246</v>
      </c>
      <c r="B273" s="3" t="s">
        <v>1342</v>
      </c>
      <c r="C273" s="3" t="s">
        <v>3247</v>
      </c>
      <c r="D273" s="3" t="s">
        <v>3248</v>
      </c>
      <c r="E273" s="3">
        <v>2184783314</v>
      </c>
      <c r="F273" s="3" t="s">
        <v>3249</v>
      </c>
      <c r="G273" s="4">
        <v>44137.464826388888</v>
      </c>
      <c r="H273" s="3" t="s">
        <v>48</v>
      </c>
      <c r="J273" s="3" t="s">
        <v>83</v>
      </c>
      <c r="M273" s="3" t="s">
        <v>2947</v>
      </c>
      <c r="P273" s="3" t="s">
        <v>85</v>
      </c>
      <c r="R273" s="3" t="s">
        <v>3298</v>
      </c>
      <c r="AC273" s="3" t="s">
        <v>1246</v>
      </c>
      <c r="AD273" s="3" t="s">
        <v>1246</v>
      </c>
      <c r="AS273" s="3" t="s">
        <v>124</v>
      </c>
      <c r="BK273" s="3" t="s">
        <v>762</v>
      </c>
      <c r="BX273" s="3" t="s">
        <v>55</v>
      </c>
      <c r="CF273" s="3" t="s">
        <v>3250</v>
      </c>
      <c r="CG273" s="3" t="s">
        <v>3251</v>
      </c>
      <c r="CH273" s="3" t="s">
        <v>3252</v>
      </c>
      <c r="CI273" s="3" t="s">
        <v>3253</v>
      </c>
      <c r="CK273" s="3" t="s">
        <v>61</v>
      </c>
      <c r="CN273" s="3" t="s">
        <v>99</v>
      </c>
      <c r="CP273" s="3" t="s">
        <v>3254</v>
      </c>
      <c r="CR273" s="3" t="s">
        <v>73</v>
      </c>
      <c r="CS273" s="3" t="s">
        <v>3255</v>
      </c>
      <c r="CU273" s="3" t="s">
        <v>76</v>
      </c>
      <c r="CV273" s="3" t="s">
        <v>75</v>
      </c>
      <c r="CW273" s="3" t="s">
        <v>76</v>
      </c>
      <c r="CX273" s="3" t="s">
        <v>101</v>
      </c>
      <c r="CY273" s="3" t="s">
        <v>76</v>
      </c>
      <c r="CZ273" s="3" t="s">
        <v>75</v>
      </c>
      <c r="DA273" s="3" t="s">
        <v>76</v>
      </c>
      <c r="DB273" s="3" t="s">
        <v>76</v>
      </c>
      <c r="DF273" s="3" t="s">
        <v>3256</v>
      </c>
      <c r="DG273" s="3" t="s">
        <v>3257</v>
      </c>
    </row>
    <row r="274" spans="1:116" s="3" customFormat="1" x14ac:dyDescent="0.35">
      <c r="A274" s="3" t="s">
        <v>2623</v>
      </c>
      <c r="B274" s="3" t="s">
        <v>2624</v>
      </c>
      <c r="C274" s="3" t="s">
        <v>2625</v>
      </c>
      <c r="D274" s="3" t="s">
        <v>2626</v>
      </c>
      <c r="E274" s="3" t="s">
        <v>2627</v>
      </c>
      <c r="F274" s="3" t="s">
        <v>2628</v>
      </c>
      <c r="G274" s="4">
        <v>44137.63071759259</v>
      </c>
      <c r="H274" s="3" t="s">
        <v>48</v>
      </c>
      <c r="J274" s="3" t="s">
        <v>83</v>
      </c>
      <c r="M274" s="3" t="s">
        <v>112</v>
      </c>
      <c r="P274" s="3" t="s">
        <v>2629</v>
      </c>
      <c r="Q274" s="3" t="s">
        <v>3298</v>
      </c>
      <c r="U274" s="3" t="s">
        <v>3298</v>
      </c>
      <c r="Z274" s="3" t="s">
        <v>3298</v>
      </c>
      <c r="AC274" s="3" t="s">
        <v>2630</v>
      </c>
      <c r="AD274" s="3" t="s">
        <v>2630</v>
      </c>
      <c r="AS274" s="3" t="s">
        <v>273</v>
      </c>
      <c r="AV274" s="3" t="s">
        <v>155</v>
      </c>
      <c r="BK274" s="3" t="s">
        <v>2631</v>
      </c>
      <c r="BX274" s="3" t="s">
        <v>19</v>
      </c>
      <c r="CG274" s="3" t="s">
        <v>586</v>
      </c>
      <c r="CI274" s="3" t="s">
        <v>2632</v>
      </c>
      <c r="CK274" s="3" t="s">
        <v>61</v>
      </c>
      <c r="CN274" s="3" t="s">
        <v>72</v>
      </c>
      <c r="CP274" s="3" t="s">
        <v>2633</v>
      </c>
      <c r="CR274" s="3" t="s">
        <v>195</v>
      </c>
      <c r="CS274" s="3" t="s">
        <v>2634</v>
      </c>
      <c r="CU274" s="3" t="s">
        <v>100</v>
      </c>
      <c r="CV274" s="3" t="s">
        <v>75</v>
      </c>
      <c r="CW274" s="3" t="s">
        <v>75</v>
      </c>
      <c r="CX274" s="3" t="s">
        <v>75</v>
      </c>
      <c r="CY274" s="3" t="s">
        <v>75</v>
      </c>
      <c r="CZ274" s="3" t="s">
        <v>75</v>
      </c>
      <c r="DA274" s="3" t="s">
        <v>75</v>
      </c>
      <c r="DB274" s="3" t="s">
        <v>76</v>
      </c>
      <c r="DF274" s="3" t="s">
        <v>2635</v>
      </c>
      <c r="DG274" s="3" t="s">
        <v>2636</v>
      </c>
      <c r="DH274" s="3" t="s">
        <v>2637</v>
      </c>
    </row>
    <row r="275" spans="1:116" s="3" customFormat="1" x14ac:dyDescent="0.35">
      <c r="A275" s="3" t="s">
        <v>2930</v>
      </c>
      <c r="B275" s="3" t="s">
        <v>2931</v>
      </c>
      <c r="C275" s="3" t="s">
        <v>2932</v>
      </c>
      <c r="E275" s="3">
        <v>3028569035</v>
      </c>
      <c r="F275" s="3" t="s">
        <v>2933</v>
      </c>
      <c r="G275" s="4">
        <v>44137.557025462964</v>
      </c>
      <c r="H275" s="3" t="s">
        <v>48</v>
      </c>
      <c r="J275" s="3" t="s">
        <v>1687</v>
      </c>
      <c r="P275" s="3" t="s">
        <v>85</v>
      </c>
      <c r="R275" s="3" t="s">
        <v>3298</v>
      </c>
      <c r="AC275" s="3" t="s">
        <v>342</v>
      </c>
      <c r="AD275" s="3" t="s">
        <v>342</v>
      </c>
      <c r="AS275" s="3" t="s">
        <v>124</v>
      </c>
      <c r="AV275" s="3" t="s">
        <v>463</v>
      </c>
      <c r="CR275" s="3" t="s">
        <v>146</v>
      </c>
      <c r="DF275" s="3" t="s">
        <v>2934</v>
      </c>
      <c r="DG275" s="3" t="s">
        <v>2935</v>
      </c>
      <c r="DK275" s="3" t="s">
        <v>234</v>
      </c>
    </row>
    <row r="276" spans="1:116" s="3" customFormat="1" x14ac:dyDescent="0.35">
      <c r="A276" s="3" t="s">
        <v>1738</v>
      </c>
      <c r="B276" s="3" t="s">
        <v>1739</v>
      </c>
      <c r="C276" s="3" t="s">
        <v>1740</v>
      </c>
      <c r="E276" s="3">
        <v>8603546023</v>
      </c>
      <c r="F276" s="3" t="s">
        <v>1741</v>
      </c>
      <c r="G276" s="4">
        <v>44140.40488425926</v>
      </c>
      <c r="H276" s="3" t="s">
        <v>48</v>
      </c>
      <c r="J276" s="3" t="s">
        <v>1742</v>
      </c>
      <c r="P276" s="3" t="s">
        <v>50</v>
      </c>
      <c r="Q276" s="3" t="s">
        <v>3298</v>
      </c>
      <c r="AC276" s="3" t="s">
        <v>1743</v>
      </c>
      <c r="AD276" s="3" t="s">
        <v>1743</v>
      </c>
      <c r="AQ276" s="3" t="s">
        <v>1744</v>
      </c>
      <c r="AS276" s="3" t="s">
        <v>52</v>
      </c>
      <c r="AV276" s="3" t="s">
        <v>155</v>
      </c>
      <c r="BI276" s="3" t="s">
        <v>1745</v>
      </c>
      <c r="BK276" s="3" t="s">
        <v>54</v>
      </c>
      <c r="BX276" s="3" t="s">
        <v>1746</v>
      </c>
      <c r="CF276" s="3" t="s">
        <v>1747</v>
      </c>
      <c r="CH276" s="3" t="s">
        <v>1747</v>
      </c>
      <c r="CI276" s="3" t="s">
        <v>1748</v>
      </c>
      <c r="CK276" s="3" t="s">
        <v>61</v>
      </c>
      <c r="CN276" s="3" t="s">
        <v>99</v>
      </c>
      <c r="CP276" s="3" t="s">
        <v>1749</v>
      </c>
      <c r="CR276" s="3" t="s">
        <v>195</v>
      </c>
      <c r="CU276" s="3" t="s">
        <v>75</v>
      </c>
      <c r="CV276" s="3" t="s">
        <v>75</v>
      </c>
      <c r="CW276" s="3" t="s">
        <v>76</v>
      </c>
      <c r="CX276" s="3" t="s">
        <v>75</v>
      </c>
      <c r="CY276" s="3" t="s">
        <v>76</v>
      </c>
      <c r="CZ276" s="3" t="s">
        <v>76</v>
      </c>
      <c r="DA276" s="3" t="s">
        <v>101</v>
      </c>
      <c r="DB276" s="3" t="s">
        <v>76</v>
      </c>
      <c r="DC276" s="3" t="s">
        <v>76</v>
      </c>
      <c r="DF276" s="3" t="s">
        <v>1750</v>
      </c>
      <c r="DG276" s="3" t="s">
        <v>1751</v>
      </c>
      <c r="DK276" s="3" t="s">
        <v>165</v>
      </c>
    </row>
    <row r="277" spans="1:116" s="3" customFormat="1" x14ac:dyDescent="0.35">
      <c r="A277" s="3" t="s">
        <v>1565</v>
      </c>
      <c r="B277" s="3" t="s">
        <v>1566</v>
      </c>
      <c r="C277" s="3" t="s">
        <v>1567</v>
      </c>
      <c r="D277" s="3" t="s">
        <v>223</v>
      </c>
      <c r="E277" s="3">
        <v>5078338371</v>
      </c>
      <c r="F277" s="3" t="s">
        <v>1568</v>
      </c>
      <c r="G277" s="4">
        <v>44144.491249999999</v>
      </c>
      <c r="H277" s="3" t="s">
        <v>48</v>
      </c>
      <c r="J277" s="3" t="s">
        <v>83</v>
      </c>
      <c r="M277" s="3" t="s">
        <v>1569</v>
      </c>
      <c r="P277" s="3" t="s">
        <v>85</v>
      </c>
      <c r="R277" s="3" t="s">
        <v>3298</v>
      </c>
      <c r="AC277" s="3" t="s">
        <v>187</v>
      </c>
      <c r="AD277" s="3" t="s">
        <v>187</v>
      </c>
      <c r="AS277" s="3" t="s">
        <v>124</v>
      </c>
      <c r="AV277" s="3" t="s">
        <v>1570</v>
      </c>
      <c r="BK277" s="3" t="s">
        <v>748</v>
      </c>
      <c r="BX277" s="3" t="s">
        <v>215</v>
      </c>
      <c r="CF277" s="3">
        <v>5</v>
      </c>
      <c r="CG277" s="3">
        <v>60</v>
      </c>
      <c r="CH277" s="3">
        <v>90</v>
      </c>
      <c r="CI277" s="3" t="s">
        <v>1571</v>
      </c>
      <c r="CK277" s="3" t="s">
        <v>61</v>
      </c>
      <c r="CN277" s="3" t="s">
        <v>193</v>
      </c>
      <c r="CP277" s="3" t="s">
        <v>1572</v>
      </c>
      <c r="CR277" s="3" t="s">
        <v>146</v>
      </c>
      <c r="CS277" s="3" t="s">
        <v>1573</v>
      </c>
      <c r="CU277" s="3" t="s">
        <v>100</v>
      </c>
      <c r="CV277" s="3" t="s">
        <v>100</v>
      </c>
      <c r="CW277" s="3" t="s">
        <v>100</v>
      </c>
      <c r="CX277" s="3" t="s">
        <v>100</v>
      </c>
      <c r="CY277" s="3" t="s">
        <v>100</v>
      </c>
      <c r="CZ277" s="3" t="s">
        <v>100</v>
      </c>
      <c r="DA277" s="3" t="s">
        <v>100</v>
      </c>
      <c r="DB277" s="3" t="s">
        <v>100</v>
      </c>
      <c r="DF277" s="3" t="s">
        <v>1574</v>
      </c>
      <c r="DG277" s="3" t="s">
        <v>1575</v>
      </c>
    </row>
    <row r="278" spans="1:116" s="3" customFormat="1" x14ac:dyDescent="0.35">
      <c r="A278" s="3" t="s">
        <v>1624</v>
      </c>
      <c r="B278" s="3" t="s">
        <v>1625</v>
      </c>
      <c r="C278" s="3" t="s">
        <v>1626</v>
      </c>
      <c r="D278" s="3" t="s">
        <v>1627</v>
      </c>
      <c r="E278" s="3" t="s">
        <v>1628</v>
      </c>
      <c r="F278" s="3" t="s">
        <v>1629</v>
      </c>
      <c r="G278" s="4">
        <v>44141.506504629629</v>
      </c>
      <c r="H278" s="3" t="s">
        <v>48</v>
      </c>
      <c r="J278" s="3" t="s">
        <v>83</v>
      </c>
      <c r="M278" s="3" t="s">
        <v>271</v>
      </c>
      <c r="P278" s="3" t="s">
        <v>50</v>
      </c>
      <c r="Q278" s="3" t="s">
        <v>3298</v>
      </c>
      <c r="AC278" s="3" t="s">
        <v>96</v>
      </c>
      <c r="AD278" s="3" t="s">
        <v>96</v>
      </c>
      <c r="AS278" s="3" t="s">
        <v>111</v>
      </c>
      <c r="AV278" s="3" t="s">
        <v>1630</v>
      </c>
      <c r="BI278" s="3">
        <v>30</v>
      </c>
      <c r="BK278" s="3" t="s">
        <v>288</v>
      </c>
      <c r="CR278" s="3" t="s">
        <v>73</v>
      </c>
      <c r="CS278" s="3" t="s">
        <v>1631</v>
      </c>
      <c r="DF278" s="3" t="s">
        <v>1632</v>
      </c>
      <c r="DG278" s="3" t="s">
        <v>1633</v>
      </c>
      <c r="DJ278" s="3" t="s">
        <v>219</v>
      </c>
      <c r="DK278" s="3" t="s">
        <v>234</v>
      </c>
    </row>
    <row r="279" spans="1:116" s="3" customFormat="1" x14ac:dyDescent="0.35">
      <c r="A279" s="3" t="s">
        <v>2552</v>
      </c>
      <c r="B279" s="3" t="s">
        <v>2553</v>
      </c>
      <c r="C279" s="3" t="s">
        <v>499</v>
      </c>
      <c r="D279" s="3" t="s">
        <v>2554</v>
      </c>
      <c r="E279" s="3">
        <v>6309423193</v>
      </c>
      <c r="F279" s="3" t="s">
        <v>2555</v>
      </c>
      <c r="G279" s="4">
        <v>44137.638344907406</v>
      </c>
      <c r="H279" s="3" t="s">
        <v>48</v>
      </c>
      <c r="J279" s="3" t="s">
        <v>1851</v>
      </c>
      <c r="P279" s="3" t="s">
        <v>404</v>
      </c>
      <c r="U279" s="3" t="s">
        <v>3298</v>
      </c>
      <c r="AC279" s="3" t="s">
        <v>1136</v>
      </c>
      <c r="AD279" s="3" t="s">
        <v>1136</v>
      </c>
      <c r="AS279" s="3" t="s">
        <v>87</v>
      </c>
      <c r="AV279" s="3" t="s">
        <v>2556</v>
      </c>
      <c r="BI279" s="3" t="s">
        <v>2557</v>
      </c>
      <c r="BK279" s="3" t="s">
        <v>695</v>
      </c>
      <c r="BX279" s="3" t="s">
        <v>713</v>
      </c>
      <c r="CF279" s="3" t="s">
        <v>2558</v>
      </c>
      <c r="CG279" s="3">
        <v>100</v>
      </c>
      <c r="CI279" s="3" t="s">
        <v>2559</v>
      </c>
      <c r="CK279" s="3" t="s">
        <v>61</v>
      </c>
      <c r="CN279" s="3" t="s">
        <v>72</v>
      </c>
      <c r="CP279" s="3" t="s">
        <v>2560</v>
      </c>
      <c r="CR279" s="3" t="s">
        <v>146</v>
      </c>
      <c r="CS279" s="3" t="s">
        <v>2561</v>
      </c>
      <c r="CU279" s="3" t="s">
        <v>75</v>
      </c>
      <c r="CV279" s="3" t="s">
        <v>75</v>
      </c>
      <c r="CW279" s="3" t="s">
        <v>75</v>
      </c>
      <c r="CX279" s="3" t="s">
        <v>75</v>
      </c>
      <c r="CY279" s="3" t="s">
        <v>101</v>
      </c>
      <c r="CZ279" s="3" t="s">
        <v>101</v>
      </c>
      <c r="DA279" s="3" t="s">
        <v>101</v>
      </c>
      <c r="DB279" s="3" t="s">
        <v>75</v>
      </c>
      <c r="DF279" s="3" t="s">
        <v>2562</v>
      </c>
      <c r="DG279" s="3" t="s">
        <v>2563</v>
      </c>
      <c r="DK279" s="3" t="s">
        <v>165</v>
      </c>
    </row>
    <row r="280" spans="1:116" s="3" customFormat="1" x14ac:dyDescent="0.35">
      <c r="A280" s="3" t="s">
        <v>2907</v>
      </c>
      <c r="B280" s="3" t="s">
        <v>601</v>
      </c>
      <c r="C280" s="3" t="s">
        <v>2908</v>
      </c>
      <c r="D280" s="3" t="s">
        <v>1156</v>
      </c>
      <c r="E280" s="3" t="s">
        <v>2909</v>
      </c>
      <c r="F280" s="3" t="s">
        <v>2910</v>
      </c>
      <c r="G280" s="4">
        <v>44137.559317129628</v>
      </c>
      <c r="H280" s="3" t="s">
        <v>61</v>
      </c>
      <c r="J280" s="3" t="s">
        <v>83</v>
      </c>
      <c r="M280" s="3" t="s">
        <v>389</v>
      </c>
      <c r="P280" s="3" t="s">
        <v>50</v>
      </c>
      <c r="Q280" s="3" t="s">
        <v>3298</v>
      </c>
      <c r="AC280" s="3" t="s">
        <v>2911</v>
      </c>
      <c r="AD280" s="3" t="s">
        <v>2911</v>
      </c>
      <c r="AS280" s="3" t="s">
        <v>273</v>
      </c>
      <c r="AV280" s="3" t="s">
        <v>2912</v>
      </c>
      <c r="BI280" s="3" t="s">
        <v>2913</v>
      </c>
      <c r="BK280" s="3" t="s">
        <v>614</v>
      </c>
      <c r="BX280" s="3" t="s">
        <v>245</v>
      </c>
      <c r="CG280" s="3">
        <v>10</v>
      </c>
      <c r="CH280" s="3">
        <v>25</v>
      </c>
      <c r="CI280" s="3" t="s">
        <v>2914</v>
      </c>
      <c r="CK280" s="3" t="s">
        <v>48</v>
      </c>
      <c r="CL280" s="3" t="s">
        <v>2915</v>
      </c>
      <c r="CN280" s="3" t="s">
        <v>72</v>
      </c>
      <c r="CO280" s="3" t="s">
        <v>193</v>
      </c>
      <c r="CP280" s="3" t="s">
        <v>2916</v>
      </c>
      <c r="CR280" s="3" t="s">
        <v>146</v>
      </c>
      <c r="CS280" s="3" t="s">
        <v>2917</v>
      </c>
      <c r="CU280" s="3" t="s">
        <v>75</v>
      </c>
      <c r="CV280" s="3" t="s">
        <v>75</v>
      </c>
      <c r="CW280" s="3" t="s">
        <v>100</v>
      </c>
      <c r="CX280" s="3" t="s">
        <v>100</v>
      </c>
      <c r="CY280" s="3" t="s">
        <v>75</v>
      </c>
      <c r="CZ280" s="3" t="s">
        <v>100</v>
      </c>
      <c r="DA280" s="3" t="s">
        <v>75</v>
      </c>
      <c r="DB280" s="3" t="s">
        <v>75</v>
      </c>
      <c r="DC280" s="3" t="s">
        <v>75</v>
      </c>
      <c r="DD280" s="3" t="s">
        <v>2918</v>
      </c>
      <c r="DF280" s="3" t="s">
        <v>2919</v>
      </c>
      <c r="DG280" s="3" t="s">
        <v>2920</v>
      </c>
      <c r="DH280" s="3" t="s">
        <v>2921</v>
      </c>
      <c r="DK280" s="3" t="s">
        <v>234</v>
      </c>
      <c r="DL280" s="3" t="s">
        <v>61</v>
      </c>
    </row>
    <row r="281" spans="1:116" s="3" customFormat="1" x14ac:dyDescent="0.35">
      <c r="A281" s="3" t="s">
        <v>2342</v>
      </c>
      <c r="B281" s="3" t="s">
        <v>2343</v>
      </c>
      <c r="C281" s="3" t="s">
        <v>2344</v>
      </c>
      <c r="D281" s="3" t="s">
        <v>207</v>
      </c>
      <c r="E281" s="3" t="s">
        <v>2345</v>
      </c>
      <c r="F281" s="3" t="s">
        <v>2346</v>
      </c>
      <c r="G281" s="4">
        <v>44138.359965277778</v>
      </c>
      <c r="H281" s="3" t="s">
        <v>48</v>
      </c>
      <c r="J281" s="3" t="s">
        <v>2347</v>
      </c>
      <c r="P281" s="3" t="s">
        <v>50</v>
      </c>
      <c r="Q281" s="3" t="s">
        <v>3298</v>
      </c>
      <c r="AC281" s="3" t="s">
        <v>441</v>
      </c>
      <c r="AD281" s="3" t="s">
        <v>441</v>
      </c>
      <c r="AS281" s="3" t="s">
        <v>273</v>
      </c>
      <c r="AV281" s="3" t="s">
        <v>2348</v>
      </c>
      <c r="BI281" s="3" t="s">
        <v>2349</v>
      </c>
      <c r="BK281" s="3" t="s">
        <v>67</v>
      </c>
      <c r="BX281" s="3" t="s">
        <v>37</v>
      </c>
      <c r="CK281" s="3" t="s">
        <v>48</v>
      </c>
      <c r="CL281" s="3" t="s">
        <v>2350</v>
      </c>
      <c r="CN281" s="3" t="s">
        <v>72</v>
      </c>
      <c r="CO281" s="3" t="s">
        <v>72</v>
      </c>
      <c r="CP281" s="3" t="s">
        <v>2351</v>
      </c>
      <c r="CR281" s="3" t="s">
        <v>73</v>
      </c>
      <c r="CU281" s="3" t="s">
        <v>75</v>
      </c>
      <c r="CV281" s="3" t="s">
        <v>75</v>
      </c>
      <c r="CW281" s="3" t="s">
        <v>75</v>
      </c>
      <c r="CX281" s="3" t="s">
        <v>76</v>
      </c>
      <c r="CY281" s="3" t="s">
        <v>76</v>
      </c>
      <c r="CZ281" s="3" t="s">
        <v>100</v>
      </c>
      <c r="DA281" s="3" t="s">
        <v>100</v>
      </c>
      <c r="DB281" s="3" t="s">
        <v>75</v>
      </c>
      <c r="DF281" s="3" t="s">
        <v>2352</v>
      </c>
      <c r="DG281" s="3" t="s">
        <v>2353</v>
      </c>
      <c r="DH281" s="3" t="s">
        <v>2354</v>
      </c>
      <c r="DK281" s="3" t="s">
        <v>234</v>
      </c>
    </row>
    <row r="282" spans="1:116" s="3" customFormat="1" x14ac:dyDescent="0.35">
      <c r="A282" s="3" t="s">
        <v>349</v>
      </c>
      <c r="B282" s="3" t="s">
        <v>350</v>
      </c>
      <c r="C282" s="3" t="s">
        <v>351</v>
      </c>
      <c r="D282" s="3" t="s">
        <v>352</v>
      </c>
      <c r="E282" s="3">
        <v>6124054472</v>
      </c>
      <c r="F282" s="3" t="s">
        <v>353</v>
      </c>
      <c r="G282" s="4">
        <v>44151.461851851855</v>
      </c>
      <c r="H282" s="3" t="s">
        <v>48</v>
      </c>
      <c r="J282" s="3" t="s">
        <v>83</v>
      </c>
      <c r="M282" s="3" t="s">
        <v>354</v>
      </c>
      <c r="P282" s="3" t="s">
        <v>50</v>
      </c>
      <c r="Q282" s="3" t="s">
        <v>3298</v>
      </c>
      <c r="AC282" s="3" t="s">
        <v>355</v>
      </c>
      <c r="AD282" s="3" t="s">
        <v>355</v>
      </c>
      <c r="AQ282" s="3" t="s">
        <v>356</v>
      </c>
      <c r="AS282" s="3" t="s">
        <v>52</v>
      </c>
      <c r="AV282" s="3" t="s">
        <v>357</v>
      </c>
      <c r="BK282" s="3" t="s">
        <v>358</v>
      </c>
      <c r="BX282" s="3" t="s">
        <v>245</v>
      </c>
      <c r="CG282" s="3">
        <v>5</v>
      </c>
      <c r="CH282" s="3">
        <v>20</v>
      </c>
      <c r="CI282" s="3" t="s">
        <v>359</v>
      </c>
      <c r="CK282" s="3" t="s">
        <v>48</v>
      </c>
      <c r="CL282" s="3" t="s">
        <v>360</v>
      </c>
      <c r="CN282" s="3" t="s">
        <v>72</v>
      </c>
      <c r="CO282" s="3" t="s">
        <v>72</v>
      </c>
      <c r="CR282" s="3" t="s">
        <v>146</v>
      </c>
      <c r="CU282" s="3" t="s">
        <v>75</v>
      </c>
      <c r="CV282" s="3" t="s">
        <v>75</v>
      </c>
      <c r="CW282" s="3" t="s">
        <v>100</v>
      </c>
      <c r="CX282" s="3" t="s">
        <v>100</v>
      </c>
      <c r="CY282" s="3" t="s">
        <v>75</v>
      </c>
      <c r="CZ282" s="3" t="s">
        <v>100</v>
      </c>
      <c r="DA282" s="3" t="s">
        <v>100</v>
      </c>
      <c r="DB282" s="3" t="s">
        <v>75</v>
      </c>
      <c r="DF282" s="3" t="s">
        <v>361</v>
      </c>
      <c r="DG282" s="3" t="s">
        <v>362</v>
      </c>
    </row>
    <row r="283" spans="1:116" s="3" customFormat="1" x14ac:dyDescent="0.35">
      <c r="A283" s="3" t="s">
        <v>2765</v>
      </c>
      <c r="B283" s="3" t="s">
        <v>337</v>
      </c>
      <c r="C283" s="3" t="s">
        <v>2766</v>
      </c>
      <c r="D283" s="3" t="s">
        <v>820</v>
      </c>
      <c r="E283" s="3">
        <v>5072376200</v>
      </c>
      <c r="F283" s="3" t="s">
        <v>2767</v>
      </c>
      <c r="G283" s="4">
        <v>44137.579953703702</v>
      </c>
      <c r="H283" s="3" t="s">
        <v>61</v>
      </c>
      <c r="J283" s="3" t="s">
        <v>83</v>
      </c>
      <c r="M283" s="3" t="s">
        <v>2768</v>
      </c>
      <c r="P283" s="3" t="s">
        <v>109</v>
      </c>
      <c r="T283" s="3" t="s">
        <v>3298</v>
      </c>
      <c r="AC283" s="3" t="s">
        <v>2769</v>
      </c>
      <c r="AD283" s="3" t="s">
        <v>2769</v>
      </c>
      <c r="AS283" s="3" t="s">
        <v>52</v>
      </c>
      <c r="AV283" s="3" t="s">
        <v>2556</v>
      </c>
      <c r="BI283" s="3" t="s">
        <v>2770</v>
      </c>
      <c r="BK283" s="3" t="s">
        <v>380</v>
      </c>
      <c r="BX283" s="3" t="s">
        <v>68</v>
      </c>
      <c r="CF283" s="3">
        <v>600</v>
      </c>
      <c r="CG283" s="3">
        <v>300</v>
      </c>
      <c r="CI283" s="3" t="s">
        <v>2771</v>
      </c>
      <c r="CK283" s="3" t="s">
        <v>61</v>
      </c>
      <c r="CN283" s="3" t="s">
        <v>193</v>
      </c>
      <c r="CP283" s="3" t="s">
        <v>2772</v>
      </c>
      <c r="CR283" s="3" t="s">
        <v>146</v>
      </c>
      <c r="CS283" s="3" t="s">
        <v>2773</v>
      </c>
      <c r="CU283" s="3" t="s">
        <v>75</v>
      </c>
      <c r="CV283" s="3" t="s">
        <v>75</v>
      </c>
      <c r="CW283" s="3" t="s">
        <v>75</v>
      </c>
      <c r="CX283" s="3" t="s">
        <v>75</v>
      </c>
      <c r="CY283" s="3" t="s">
        <v>101</v>
      </c>
      <c r="CZ283" s="3" t="s">
        <v>101</v>
      </c>
      <c r="DA283" s="3" t="s">
        <v>100</v>
      </c>
      <c r="DB283" s="3" t="s">
        <v>100</v>
      </c>
      <c r="DF283" s="3" t="s">
        <v>2774</v>
      </c>
      <c r="DG283" s="3" t="s">
        <v>2775</v>
      </c>
      <c r="DJ283" s="3" t="s">
        <v>164</v>
      </c>
      <c r="DK283" s="3" t="s">
        <v>134</v>
      </c>
      <c r="DL283" s="3" t="s">
        <v>48</v>
      </c>
    </row>
    <row r="284" spans="1:116" s="3" customFormat="1" x14ac:dyDescent="0.35">
      <c r="A284" s="3" t="s">
        <v>776</v>
      </c>
      <c r="B284" s="3" t="s">
        <v>777</v>
      </c>
      <c r="C284" s="3" t="s">
        <v>778</v>
      </c>
      <c r="D284" s="3" t="s">
        <v>223</v>
      </c>
      <c r="E284" s="3">
        <v>6512709777</v>
      </c>
      <c r="F284" s="3" t="s">
        <v>779</v>
      </c>
      <c r="G284" s="4">
        <v>44145.393136574072</v>
      </c>
      <c r="H284" s="3" t="s">
        <v>61</v>
      </c>
      <c r="J284" s="3" t="s">
        <v>83</v>
      </c>
      <c r="M284" s="3" t="s">
        <v>780</v>
      </c>
      <c r="P284" s="3" t="s">
        <v>85</v>
      </c>
      <c r="R284" s="3" t="s">
        <v>3298</v>
      </c>
      <c r="AC284" s="3" t="s">
        <v>187</v>
      </c>
      <c r="AD284" s="3" t="s">
        <v>187</v>
      </c>
      <c r="AS284" s="3" t="s">
        <v>87</v>
      </c>
      <c r="AV284" s="3" t="s">
        <v>781</v>
      </c>
      <c r="BK284" s="3" t="s">
        <v>748</v>
      </c>
      <c r="BX284" s="3" t="s">
        <v>68</v>
      </c>
      <c r="CF284" s="3">
        <v>5</v>
      </c>
      <c r="CG284" s="3">
        <v>10</v>
      </c>
      <c r="CI284" s="3" t="s">
        <v>782</v>
      </c>
      <c r="CK284" s="3" t="s">
        <v>61</v>
      </c>
      <c r="CN284" s="3" t="s">
        <v>99</v>
      </c>
      <c r="CR284" s="3" t="s">
        <v>195</v>
      </c>
      <c r="CU284" s="3" t="s">
        <v>75</v>
      </c>
      <c r="CV284" s="3" t="s">
        <v>75</v>
      </c>
      <c r="CW284" s="3" t="s">
        <v>75</v>
      </c>
      <c r="CX284" s="3" t="s">
        <v>76</v>
      </c>
      <c r="CY284" s="3" t="s">
        <v>76</v>
      </c>
      <c r="CZ284" s="3" t="s">
        <v>75</v>
      </c>
      <c r="DB284" s="3" t="s">
        <v>76</v>
      </c>
      <c r="DL284" s="3" t="s">
        <v>61</v>
      </c>
    </row>
    <row r="285" spans="1:116" s="3" customFormat="1" x14ac:dyDescent="0.35">
      <c r="A285" s="3" t="s">
        <v>198</v>
      </c>
      <c r="B285" s="3" t="s">
        <v>199</v>
      </c>
      <c r="C285" s="3" t="s">
        <v>200</v>
      </c>
      <c r="D285" s="3" t="s">
        <v>201</v>
      </c>
      <c r="E285" s="3">
        <v>5074187520</v>
      </c>
      <c r="F285" s="3" t="s">
        <v>202</v>
      </c>
      <c r="G285" s="4">
        <v>44153.515717592592</v>
      </c>
      <c r="H285" s="3" t="s">
        <v>61</v>
      </c>
      <c r="J285" s="3" t="s">
        <v>83</v>
      </c>
      <c r="M285" s="3" t="s">
        <v>186</v>
      </c>
      <c r="P285" s="3" t="s">
        <v>85</v>
      </c>
      <c r="R285" s="3" t="s">
        <v>3298</v>
      </c>
      <c r="AC285" s="3" t="s">
        <v>203</v>
      </c>
      <c r="AD285" s="3" t="s">
        <v>203</v>
      </c>
      <c r="AS285" s="3" t="s">
        <v>124</v>
      </c>
      <c r="AV285" s="3" t="s">
        <v>112</v>
      </c>
      <c r="DL285" s="3" t="s">
        <v>61</v>
      </c>
    </row>
    <row r="286" spans="1:116" s="3" customFormat="1" x14ac:dyDescent="0.35">
      <c r="A286" s="3" t="s">
        <v>1649</v>
      </c>
      <c r="B286" s="3" t="s">
        <v>1650</v>
      </c>
      <c r="C286" s="3" t="s">
        <v>1651</v>
      </c>
      <c r="D286" s="3" t="s">
        <v>1652</v>
      </c>
      <c r="E286" s="3">
        <v>6514927106</v>
      </c>
      <c r="F286" s="3" t="s">
        <v>1653</v>
      </c>
      <c r="G286" s="4">
        <v>44141.437037037038</v>
      </c>
      <c r="H286" s="3" t="s">
        <v>61</v>
      </c>
      <c r="J286" s="3" t="s">
        <v>83</v>
      </c>
      <c r="M286" s="3" t="s">
        <v>1654</v>
      </c>
      <c r="P286" s="3" t="s">
        <v>85</v>
      </c>
      <c r="R286" s="3" t="s">
        <v>3298</v>
      </c>
      <c r="AC286" s="3" t="s">
        <v>187</v>
      </c>
      <c r="AD286" s="3" t="s">
        <v>187</v>
      </c>
      <c r="AS286" s="3" t="s">
        <v>273</v>
      </c>
      <c r="AV286" s="3" t="s">
        <v>1655</v>
      </c>
      <c r="BK286" s="3" t="s">
        <v>157</v>
      </c>
      <c r="BX286" s="3" t="s">
        <v>1656</v>
      </c>
      <c r="CF286" s="3" t="s">
        <v>1657</v>
      </c>
      <c r="CG286" s="3" t="s">
        <v>1658</v>
      </c>
      <c r="CH286" s="3" t="s">
        <v>1659</v>
      </c>
      <c r="CI286" s="3" t="s">
        <v>1660</v>
      </c>
      <c r="CK286" s="3" t="s">
        <v>48</v>
      </c>
      <c r="CL286" s="3" t="s">
        <v>1661</v>
      </c>
      <c r="CN286" s="3" t="s">
        <v>193</v>
      </c>
      <c r="CO286" s="3" t="s">
        <v>193</v>
      </c>
      <c r="CP286" s="3" t="s">
        <v>1662</v>
      </c>
      <c r="CR286" s="3" t="s">
        <v>146</v>
      </c>
      <c r="CS286" s="3" t="s">
        <v>1663</v>
      </c>
      <c r="CU286" s="3" t="s">
        <v>75</v>
      </c>
      <c r="CV286" s="3" t="s">
        <v>75</v>
      </c>
      <c r="CW286" s="3" t="s">
        <v>76</v>
      </c>
      <c r="CX286" s="3" t="s">
        <v>100</v>
      </c>
      <c r="CY286" s="3" t="s">
        <v>100</v>
      </c>
      <c r="CZ286" s="3" t="s">
        <v>100</v>
      </c>
      <c r="DA286" s="3" t="s">
        <v>100</v>
      </c>
      <c r="DB286" s="3" t="s">
        <v>100</v>
      </c>
      <c r="DC286" s="3" t="s">
        <v>100</v>
      </c>
      <c r="DD286" s="3" t="s">
        <v>1664</v>
      </c>
      <c r="DF286" s="3" t="s">
        <v>1665</v>
      </c>
      <c r="DG286" s="3" t="s">
        <v>1666</v>
      </c>
      <c r="DJ286" s="3" t="s">
        <v>840</v>
      </c>
      <c r="DK286" s="3" t="s">
        <v>134</v>
      </c>
      <c r="DL286" s="3" t="s">
        <v>48</v>
      </c>
    </row>
    <row r="287" spans="1:116" s="3" customFormat="1" x14ac:dyDescent="0.35">
      <c r="A287" s="3" t="s">
        <v>1203</v>
      </c>
      <c r="B287" s="3" t="s">
        <v>1204</v>
      </c>
      <c r="C287" s="3" t="s">
        <v>1205</v>
      </c>
      <c r="E287" s="3">
        <v>5075535810</v>
      </c>
      <c r="F287" s="3" t="s">
        <v>1206</v>
      </c>
      <c r="G287" s="4">
        <v>44144.537175925929</v>
      </c>
      <c r="H287" s="3" t="s">
        <v>61</v>
      </c>
      <c r="J287" s="3" t="s">
        <v>83</v>
      </c>
      <c r="M287" s="3" t="s">
        <v>1207</v>
      </c>
      <c r="P287" s="3" t="s">
        <v>85</v>
      </c>
      <c r="R287" s="3" t="s">
        <v>3298</v>
      </c>
      <c r="AC287" s="3" t="s">
        <v>450</v>
      </c>
      <c r="AD287" s="3" t="s">
        <v>450</v>
      </c>
      <c r="AS287" s="3" t="s">
        <v>124</v>
      </c>
      <c r="AV287" s="3" t="s">
        <v>1208</v>
      </c>
      <c r="BK287" s="3" t="s">
        <v>804</v>
      </c>
      <c r="BX287" s="3" t="s">
        <v>55</v>
      </c>
      <c r="CF287" s="3" t="s">
        <v>1209</v>
      </c>
      <c r="CG287" s="3" t="s">
        <v>1210</v>
      </c>
      <c r="CI287" s="3" t="s">
        <v>1211</v>
      </c>
      <c r="CK287" s="3" t="s">
        <v>61</v>
      </c>
      <c r="CN287" s="3" t="s">
        <v>193</v>
      </c>
      <c r="CP287" s="3" t="s">
        <v>1212</v>
      </c>
      <c r="CR287" s="3" t="s">
        <v>146</v>
      </c>
      <c r="CS287" s="3" t="s">
        <v>1213</v>
      </c>
      <c r="CU287" s="3" t="s">
        <v>76</v>
      </c>
      <c r="CV287" s="3" t="s">
        <v>75</v>
      </c>
      <c r="CW287" s="3" t="s">
        <v>100</v>
      </c>
      <c r="CX287" s="3" t="s">
        <v>100</v>
      </c>
      <c r="CY287" s="3" t="s">
        <v>75</v>
      </c>
      <c r="CZ287" s="3" t="s">
        <v>100</v>
      </c>
      <c r="DA287" s="3" t="s">
        <v>100</v>
      </c>
      <c r="DB287" s="3" t="s">
        <v>75</v>
      </c>
      <c r="DG287" s="3" t="s">
        <v>1214</v>
      </c>
      <c r="DL287" s="3" t="s">
        <v>61</v>
      </c>
    </row>
    <row r="288" spans="1:116" s="3" customFormat="1" x14ac:dyDescent="0.35">
      <c r="A288" s="3" t="s">
        <v>535</v>
      </c>
      <c r="B288" s="3" t="s">
        <v>536</v>
      </c>
      <c r="C288" s="3" t="s">
        <v>537</v>
      </c>
      <c r="E288" s="3">
        <v>6514383337</v>
      </c>
      <c r="F288" s="3" t="s">
        <v>538</v>
      </c>
      <c r="G288" s="4">
        <v>44146.475173611114</v>
      </c>
      <c r="H288" s="3" t="s">
        <v>61</v>
      </c>
      <c r="J288" s="3" t="s">
        <v>83</v>
      </c>
      <c r="M288" s="3" t="s">
        <v>539</v>
      </c>
      <c r="P288" s="3" t="s">
        <v>50</v>
      </c>
      <c r="Q288" s="3" t="s">
        <v>3298</v>
      </c>
      <c r="AC288" s="3" t="s">
        <v>540</v>
      </c>
      <c r="AD288" s="3" t="s">
        <v>540</v>
      </c>
      <c r="AQ288" s="3" t="s">
        <v>541</v>
      </c>
      <c r="AS288" s="3" t="s">
        <v>87</v>
      </c>
      <c r="AV288" s="3" t="s">
        <v>112</v>
      </c>
      <c r="BK288" s="3" t="s">
        <v>542</v>
      </c>
      <c r="BX288" s="3" t="s">
        <v>543</v>
      </c>
      <c r="CK288" s="3" t="s">
        <v>61</v>
      </c>
      <c r="CN288" s="3" t="s">
        <v>465</v>
      </c>
      <c r="CR288" s="3" t="s">
        <v>73</v>
      </c>
      <c r="CW288" s="3" t="s">
        <v>75</v>
      </c>
      <c r="CY288" s="3" t="s">
        <v>75</v>
      </c>
      <c r="CZ288" s="3" t="s">
        <v>75</v>
      </c>
      <c r="DA288" s="3" t="s">
        <v>100</v>
      </c>
      <c r="DB288" s="3" t="s">
        <v>75</v>
      </c>
      <c r="DF288" s="3" t="s">
        <v>544</v>
      </c>
      <c r="DG288" s="3" t="s">
        <v>545</v>
      </c>
      <c r="DK288" s="3" t="s">
        <v>134</v>
      </c>
      <c r="DL288" s="3" t="s">
        <v>48</v>
      </c>
    </row>
    <row r="289" spans="1:116" s="3" customFormat="1" x14ac:dyDescent="0.35">
      <c r="A289" s="3" t="s">
        <v>2964</v>
      </c>
      <c r="B289" s="3" t="s">
        <v>2965</v>
      </c>
      <c r="C289" s="3" t="s">
        <v>2966</v>
      </c>
      <c r="D289" s="3" t="s">
        <v>120</v>
      </c>
      <c r="E289" s="3" t="s">
        <v>2967</v>
      </c>
      <c r="F289" s="3" t="s">
        <v>2968</v>
      </c>
      <c r="G289" s="4">
        <v>44137.55059027778</v>
      </c>
      <c r="H289" s="3" t="s">
        <v>61</v>
      </c>
      <c r="J289" s="3" t="s">
        <v>83</v>
      </c>
      <c r="M289" s="3" t="s">
        <v>627</v>
      </c>
      <c r="P289" s="3" t="s">
        <v>50</v>
      </c>
      <c r="Q289" s="3" t="s">
        <v>3298</v>
      </c>
      <c r="AC289" s="3" t="s">
        <v>957</v>
      </c>
      <c r="AD289" s="3" t="s">
        <v>957</v>
      </c>
      <c r="AS289" s="3" t="s">
        <v>124</v>
      </c>
      <c r="AV289" s="3" t="s">
        <v>112</v>
      </c>
      <c r="BI289" s="3" t="s">
        <v>2969</v>
      </c>
      <c r="BK289" s="3" t="s">
        <v>762</v>
      </c>
      <c r="BX289" s="3" t="s">
        <v>391</v>
      </c>
      <c r="CF289" s="3" t="s">
        <v>2970</v>
      </c>
      <c r="CI289" s="3" t="s">
        <v>2971</v>
      </c>
      <c r="CK289" s="3" t="s">
        <v>61</v>
      </c>
      <c r="CN289" s="3" t="s">
        <v>72</v>
      </c>
      <c r="CP289" s="3" t="s">
        <v>2972</v>
      </c>
      <c r="CR289" s="3" t="s">
        <v>73</v>
      </c>
      <c r="CS289" s="3" t="s">
        <v>2973</v>
      </c>
      <c r="CU289" s="3" t="s">
        <v>100</v>
      </c>
      <c r="CV289" s="3" t="s">
        <v>100</v>
      </c>
      <c r="CW289" s="3" t="s">
        <v>100</v>
      </c>
      <c r="CX289" s="3" t="s">
        <v>75</v>
      </c>
      <c r="CY289" s="3" t="s">
        <v>100</v>
      </c>
      <c r="CZ289" s="3" t="s">
        <v>75</v>
      </c>
      <c r="DA289" s="3" t="s">
        <v>100</v>
      </c>
      <c r="DB289" s="3" t="s">
        <v>75</v>
      </c>
      <c r="DF289" s="3" t="s">
        <v>2974</v>
      </c>
      <c r="DG289" s="3" t="s">
        <v>2975</v>
      </c>
      <c r="DJ289" s="3" t="s">
        <v>164</v>
      </c>
      <c r="DK289" s="3" t="s">
        <v>134</v>
      </c>
      <c r="DL289" s="3" t="s">
        <v>48</v>
      </c>
    </row>
    <row r="290" spans="1:116" s="3" customFormat="1" x14ac:dyDescent="0.35">
      <c r="A290" s="3" t="s">
        <v>871</v>
      </c>
      <c r="B290" s="3" t="s">
        <v>205</v>
      </c>
      <c r="C290" s="3" t="s">
        <v>872</v>
      </c>
      <c r="D290" s="3" t="s">
        <v>873</v>
      </c>
      <c r="E290" s="3">
        <v>3204200600</v>
      </c>
      <c r="F290" s="3" t="s">
        <v>874</v>
      </c>
      <c r="G290" s="4">
        <v>44144.776400462964</v>
      </c>
      <c r="H290" s="3" t="s">
        <v>61</v>
      </c>
      <c r="J290" s="3" t="s">
        <v>83</v>
      </c>
      <c r="M290" s="3" t="s">
        <v>832</v>
      </c>
      <c r="P290" s="3" t="s">
        <v>50</v>
      </c>
      <c r="Q290" s="3" t="s">
        <v>3298</v>
      </c>
      <c r="AC290" s="3" t="s">
        <v>875</v>
      </c>
      <c r="AD290" s="3" t="s">
        <v>875</v>
      </c>
      <c r="AQ290" s="3" t="s">
        <v>876</v>
      </c>
      <c r="AS290" s="3" t="s">
        <v>87</v>
      </c>
      <c r="AV290" s="3" t="s">
        <v>318</v>
      </c>
      <c r="BK290" s="3" t="s">
        <v>54</v>
      </c>
      <c r="BX290" s="3" t="s">
        <v>55</v>
      </c>
      <c r="CF290" s="3">
        <v>100</v>
      </c>
      <c r="CG290" s="3">
        <v>100</v>
      </c>
      <c r="CH290" s="3">
        <v>100</v>
      </c>
      <c r="CI290" s="3" t="s">
        <v>877</v>
      </c>
      <c r="CK290" s="3" t="s">
        <v>61</v>
      </c>
      <c r="CN290" s="3" t="s">
        <v>193</v>
      </c>
      <c r="CP290" s="3" t="s">
        <v>878</v>
      </c>
      <c r="CR290" s="3" t="s">
        <v>146</v>
      </c>
      <c r="CS290" s="3" t="s">
        <v>879</v>
      </c>
      <c r="CU290" s="3" t="s">
        <v>100</v>
      </c>
      <c r="CV290" s="3" t="s">
        <v>100</v>
      </c>
      <c r="CW290" s="3" t="s">
        <v>100</v>
      </c>
      <c r="CX290" s="3" t="s">
        <v>100</v>
      </c>
      <c r="CY290" s="3" t="s">
        <v>75</v>
      </c>
      <c r="CZ290" s="3" t="s">
        <v>100</v>
      </c>
      <c r="DA290" s="3" t="s">
        <v>100</v>
      </c>
      <c r="DB290" s="3" t="s">
        <v>75</v>
      </c>
      <c r="DC290" s="3" t="s">
        <v>101</v>
      </c>
      <c r="DF290" s="3" t="s">
        <v>880</v>
      </c>
      <c r="DG290" s="3" t="s">
        <v>881</v>
      </c>
      <c r="DJ290" s="3" t="s">
        <v>397</v>
      </c>
      <c r="DK290" s="3" t="s">
        <v>234</v>
      </c>
      <c r="DL290" s="3" t="s">
        <v>48</v>
      </c>
    </row>
    <row r="291" spans="1:116" s="3" customFormat="1" x14ac:dyDescent="0.35">
      <c r="A291" s="3" t="s">
        <v>3087</v>
      </c>
      <c r="B291" s="3" t="s">
        <v>3088</v>
      </c>
      <c r="C291" s="3" t="s">
        <v>3089</v>
      </c>
      <c r="D291" s="3" t="s">
        <v>3090</v>
      </c>
      <c r="E291" s="3">
        <v>7155251449</v>
      </c>
      <c r="F291" s="3" t="s">
        <v>3091</v>
      </c>
      <c r="G291" s="4">
        <v>44137.49114583333</v>
      </c>
      <c r="H291" s="3" t="s">
        <v>61</v>
      </c>
      <c r="J291" s="3" t="s">
        <v>2733</v>
      </c>
      <c r="P291" s="3" t="s">
        <v>404</v>
      </c>
      <c r="U291" s="3" t="s">
        <v>3298</v>
      </c>
      <c r="AC291" s="3" t="s">
        <v>37</v>
      </c>
      <c r="AD291" s="3" t="s">
        <v>37</v>
      </c>
      <c r="AQ291" s="3" t="s">
        <v>3092</v>
      </c>
      <c r="AS291" s="3" t="s">
        <v>124</v>
      </c>
      <c r="AV291" s="3" t="s">
        <v>3093</v>
      </c>
      <c r="BI291" s="3" t="s">
        <v>3094</v>
      </c>
      <c r="BK291" s="3" t="s">
        <v>1004</v>
      </c>
      <c r="BX291" s="3" t="s">
        <v>3095</v>
      </c>
      <c r="CI291" s="3" t="s">
        <v>3096</v>
      </c>
      <c r="CK291" s="3" t="s">
        <v>61</v>
      </c>
      <c r="CN291" s="3" t="s">
        <v>176</v>
      </c>
      <c r="CP291" s="3" t="s">
        <v>3097</v>
      </c>
      <c r="CR291" s="3" t="s">
        <v>195</v>
      </c>
      <c r="CS291" s="3" t="s">
        <v>3098</v>
      </c>
      <c r="CU291" s="3" t="s">
        <v>75</v>
      </c>
      <c r="CV291" s="3" t="s">
        <v>100</v>
      </c>
      <c r="CW291" s="3" t="s">
        <v>75</v>
      </c>
      <c r="CX291" s="3" t="s">
        <v>76</v>
      </c>
      <c r="CY291" s="3" t="s">
        <v>76</v>
      </c>
      <c r="CZ291" s="3" t="s">
        <v>100</v>
      </c>
      <c r="DA291" s="3" t="s">
        <v>100</v>
      </c>
      <c r="DB291" s="3" t="s">
        <v>101</v>
      </c>
      <c r="DF291" s="3" t="s">
        <v>3099</v>
      </c>
      <c r="DG291" s="3" t="s">
        <v>3100</v>
      </c>
      <c r="DK291" s="3" t="s">
        <v>234</v>
      </c>
      <c r="DL291" s="3" t="s">
        <v>48</v>
      </c>
    </row>
    <row r="292" spans="1:116" s="3" customFormat="1" x14ac:dyDescent="0.35">
      <c r="A292" s="3" t="s">
        <v>1890</v>
      </c>
      <c r="B292" s="3" t="s">
        <v>205</v>
      </c>
      <c r="C292" s="3" t="s">
        <v>1891</v>
      </c>
      <c r="D292" s="3" t="s">
        <v>120</v>
      </c>
      <c r="E292" s="3">
        <v>6515288091</v>
      </c>
      <c r="F292" s="3" t="s">
        <v>1892</v>
      </c>
      <c r="G292" s="4">
        <v>44139.554189814815</v>
      </c>
      <c r="H292" s="3" t="s">
        <v>61</v>
      </c>
      <c r="J292" s="3" t="s">
        <v>83</v>
      </c>
      <c r="M292" s="3" t="s">
        <v>271</v>
      </c>
      <c r="P292" s="3" t="s">
        <v>85</v>
      </c>
      <c r="R292" s="3" t="s">
        <v>3298</v>
      </c>
      <c r="AC292" s="3" t="s">
        <v>187</v>
      </c>
      <c r="AD292" s="3" t="s">
        <v>187</v>
      </c>
      <c r="AS292" s="3" t="s">
        <v>273</v>
      </c>
      <c r="AV292" s="3" t="s">
        <v>746</v>
      </c>
      <c r="BK292" s="3" t="s">
        <v>54</v>
      </c>
      <c r="BX292" s="3" t="s">
        <v>215</v>
      </c>
      <c r="CF292" s="3">
        <v>15</v>
      </c>
      <c r="CG292" s="3">
        <v>120</v>
      </c>
      <c r="CH292" s="3">
        <v>300</v>
      </c>
      <c r="CI292" s="3" t="s">
        <v>1893</v>
      </c>
      <c r="CK292" s="3" t="s">
        <v>61</v>
      </c>
      <c r="CN292" s="3" t="s">
        <v>72</v>
      </c>
      <c r="CP292" s="3" t="s">
        <v>1894</v>
      </c>
      <c r="CR292" s="3" t="s">
        <v>146</v>
      </c>
      <c r="CU292" s="3" t="s">
        <v>76</v>
      </c>
      <c r="CV292" s="3" t="s">
        <v>76</v>
      </c>
      <c r="CW292" s="3" t="s">
        <v>75</v>
      </c>
      <c r="CX292" s="3" t="s">
        <v>75</v>
      </c>
      <c r="CY292" s="3" t="s">
        <v>101</v>
      </c>
      <c r="CZ292" s="3" t="s">
        <v>75</v>
      </c>
      <c r="DA292" s="3" t="s">
        <v>100</v>
      </c>
      <c r="DB292" s="3" t="s">
        <v>75</v>
      </c>
      <c r="DF292" s="3" t="s">
        <v>1895</v>
      </c>
      <c r="DG292" s="3" t="s">
        <v>1896</v>
      </c>
      <c r="DJ292" s="3" t="s">
        <v>397</v>
      </c>
      <c r="DL292" s="3" t="s">
        <v>61</v>
      </c>
    </row>
    <row r="293" spans="1:116" s="3" customFormat="1" x14ac:dyDescent="0.35">
      <c r="A293" s="3" t="s">
        <v>1909</v>
      </c>
      <c r="B293" s="3" t="s">
        <v>304</v>
      </c>
      <c r="C293" s="3" t="s">
        <v>1910</v>
      </c>
      <c r="D293" s="3" t="s">
        <v>223</v>
      </c>
      <c r="E293" s="3">
        <v>5073568558</v>
      </c>
      <c r="F293" s="3" t="s">
        <v>1911</v>
      </c>
      <c r="G293" s="4">
        <v>44139.491296296299</v>
      </c>
      <c r="H293" s="3" t="s">
        <v>61</v>
      </c>
      <c r="J293" s="3" t="s">
        <v>83</v>
      </c>
      <c r="M293" s="3" t="s">
        <v>1912</v>
      </c>
      <c r="P293" s="3" t="s">
        <v>109</v>
      </c>
      <c r="T293" s="3" t="s">
        <v>3298</v>
      </c>
      <c r="AC293" s="3" t="s">
        <v>309</v>
      </c>
      <c r="AD293" s="3" t="s">
        <v>309</v>
      </c>
      <c r="AS293" s="3" t="s">
        <v>64</v>
      </c>
      <c r="AV293" s="3" t="s">
        <v>1913</v>
      </c>
      <c r="BK293" s="3" t="s">
        <v>113</v>
      </c>
      <c r="BX293" s="3" t="s">
        <v>504</v>
      </c>
      <c r="CK293" s="3" t="s">
        <v>61</v>
      </c>
      <c r="CN293" s="3" t="s">
        <v>176</v>
      </c>
      <c r="CR293" s="3" t="s">
        <v>146</v>
      </c>
      <c r="CU293" s="3" t="s">
        <v>75</v>
      </c>
      <c r="CV293" s="3" t="s">
        <v>75</v>
      </c>
      <c r="CW293" s="3" t="s">
        <v>75</v>
      </c>
      <c r="CX293" s="3" t="s">
        <v>76</v>
      </c>
      <c r="CY293" s="3" t="s">
        <v>76</v>
      </c>
      <c r="CZ293" s="3" t="s">
        <v>101</v>
      </c>
      <c r="DA293" s="3" t="s">
        <v>101</v>
      </c>
      <c r="DB293" s="3" t="s">
        <v>76</v>
      </c>
      <c r="DC293" s="3" t="s">
        <v>101</v>
      </c>
      <c r="DL293" s="3" t="s">
        <v>61</v>
      </c>
    </row>
    <row r="294" spans="1:116" s="3" customFormat="1" x14ac:dyDescent="0.35">
      <c r="A294" s="3" t="s">
        <v>2599</v>
      </c>
      <c r="B294" s="3" t="s">
        <v>411</v>
      </c>
      <c r="C294" s="3" t="s">
        <v>2600</v>
      </c>
      <c r="D294" s="3" t="s">
        <v>2601</v>
      </c>
      <c r="E294" s="3">
        <v>6123849732</v>
      </c>
      <c r="F294" s="3" t="s">
        <v>2602</v>
      </c>
      <c r="G294" s="4">
        <v>44137.633622685185</v>
      </c>
      <c r="H294" s="3" t="s">
        <v>48</v>
      </c>
      <c r="J294" s="3" t="s">
        <v>83</v>
      </c>
      <c r="M294" s="3" t="s">
        <v>271</v>
      </c>
      <c r="P294" s="3" t="s">
        <v>50</v>
      </c>
      <c r="Q294" s="3" t="s">
        <v>3298</v>
      </c>
      <c r="AC294" s="3" t="s">
        <v>2603</v>
      </c>
      <c r="AD294" s="3" t="s">
        <v>2603</v>
      </c>
      <c r="AS294" s="3" t="s">
        <v>273</v>
      </c>
      <c r="AV294" s="3" t="s">
        <v>390</v>
      </c>
      <c r="BI294" s="3" t="s">
        <v>2604</v>
      </c>
      <c r="BK294" s="3" t="s">
        <v>157</v>
      </c>
      <c r="BX294" s="3" t="s">
        <v>260</v>
      </c>
      <c r="CG294" s="3">
        <v>24</v>
      </c>
      <c r="CH294" s="3">
        <v>50</v>
      </c>
      <c r="CI294" s="3" t="s">
        <v>2605</v>
      </c>
      <c r="CK294" s="3" t="s">
        <v>48</v>
      </c>
      <c r="CL294" s="3" t="s">
        <v>2606</v>
      </c>
      <c r="CN294" s="3" t="s">
        <v>72</v>
      </c>
      <c r="CO294" s="3" t="s">
        <v>72</v>
      </c>
      <c r="CP294" s="3" t="s">
        <v>2607</v>
      </c>
      <c r="CR294" s="3" t="s">
        <v>146</v>
      </c>
      <c r="CS294" s="3" t="s">
        <v>2608</v>
      </c>
      <c r="CU294" s="3" t="s">
        <v>75</v>
      </c>
      <c r="CV294" s="3" t="s">
        <v>100</v>
      </c>
      <c r="CW294" s="3" t="s">
        <v>100</v>
      </c>
      <c r="CX294" s="3" t="s">
        <v>100</v>
      </c>
      <c r="CY294" s="3" t="s">
        <v>75</v>
      </c>
      <c r="CZ294" s="3" t="s">
        <v>100</v>
      </c>
      <c r="DA294" s="3" t="s">
        <v>75</v>
      </c>
      <c r="DB294" s="3" t="s">
        <v>76</v>
      </c>
      <c r="DF294" s="3" t="s">
        <v>2609</v>
      </c>
      <c r="DG294" s="3" t="s">
        <v>2610</v>
      </c>
      <c r="DH294" s="3" t="s">
        <v>2611</v>
      </c>
      <c r="DK294" s="3" t="s">
        <v>234</v>
      </c>
    </row>
    <row r="295" spans="1:116" s="3" customFormat="1" x14ac:dyDescent="0.35">
      <c r="A295" s="3" t="s">
        <v>2526</v>
      </c>
      <c r="B295" s="3" t="s">
        <v>1020</v>
      </c>
      <c r="C295" s="3" t="s">
        <v>829</v>
      </c>
      <c r="D295" s="3" t="s">
        <v>223</v>
      </c>
      <c r="E295" s="3">
        <v>2187395286</v>
      </c>
      <c r="F295" s="3" t="s">
        <v>2527</v>
      </c>
      <c r="G295" s="4">
        <v>44137.654039351852</v>
      </c>
      <c r="H295" s="3" t="s">
        <v>61</v>
      </c>
      <c r="J295" s="3" t="s">
        <v>83</v>
      </c>
      <c r="M295" s="3" t="s">
        <v>2528</v>
      </c>
      <c r="P295" s="3" t="s">
        <v>37</v>
      </c>
      <c r="Y295" s="3" t="s">
        <v>3298</v>
      </c>
      <c r="AA295" s="3" t="s">
        <v>2529</v>
      </c>
      <c r="AC295" s="3" t="s">
        <v>37</v>
      </c>
      <c r="AD295" s="3" t="s">
        <v>37</v>
      </c>
      <c r="AQ295" s="3" t="s">
        <v>2530</v>
      </c>
      <c r="AS295" s="3" t="s">
        <v>124</v>
      </c>
      <c r="AV295" s="3" t="s">
        <v>463</v>
      </c>
      <c r="BI295" s="3" t="s">
        <v>2531</v>
      </c>
      <c r="BK295" s="3" t="s">
        <v>2532</v>
      </c>
      <c r="BX295" s="3" t="s">
        <v>18</v>
      </c>
      <c r="CF295" s="3" t="s">
        <v>2533</v>
      </c>
      <c r="CI295" s="3" t="s">
        <v>2534</v>
      </c>
      <c r="CK295" s="3" t="s">
        <v>61</v>
      </c>
      <c r="CN295" s="3" t="s">
        <v>176</v>
      </c>
      <c r="CP295" s="3" t="s">
        <v>2535</v>
      </c>
      <c r="CR295" s="3" t="s">
        <v>146</v>
      </c>
      <c r="CS295" s="3" t="s">
        <v>2536</v>
      </c>
      <c r="CU295" s="3" t="s">
        <v>75</v>
      </c>
      <c r="CV295" s="3" t="s">
        <v>75</v>
      </c>
      <c r="CW295" s="3" t="s">
        <v>75</v>
      </c>
      <c r="CX295" s="3" t="s">
        <v>75</v>
      </c>
      <c r="CY295" s="3" t="s">
        <v>75</v>
      </c>
      <c r="CZ295" s="3" t="s">
        <v>75</v>
      </c>
      <c r="DA295" s="3" t="s">
        <v>75</v>
      </c>
      <c r="DB295" s="3" t="s">
        <v>75</v>
      </c>
      <c r="DC295" s="3" t="s">
        <v>75</v>
      </c>
      <c r="DD295" s="3" t="s">
        <v>2537</v>
      </c>
      <c r="DF295" s="3" t="s">
        <v>2538</v>
      </c>
      <c r="DG295" s="3" t="s">
        <v>2539</v>
      </c>
      <c r="DK295" s="3" t="s">
        <v>134</v>
      </c>
      <c r="DL295" s="3" t="s">
        <v>48</v>
      </c>
    </row>
    <row r="296" spans="1:116" s="3" customFormat="1" x14ac:dyDescent="0.35">
      <c r="A296" s="3" t="s">
        <v>2129</v>
      </c>
      <c r="B296" s="3" t="s">
        <v>2130</v>
      </c>
      <c r="C296" s="3" t="s">
        <v>2131</v>
      </c>
      <c r="D296" s="3" t="s">
        <v>2132</v>
      </c>
      <c r="E296" s="3" t="s">
        <v>2133</v>
      </c>
      <c r="F296" s="3" t="s">
        <v>2134</v>
      </c>
      <c r="G296" s="4">
        <v>44138.532696759263</v>
      </c>
      <c r="H296" s="3" t="s">
        <v>61</v>
      </c>
      <c r="J296" s="3" t="s">
        <v>83</v>
      </c>
      <c r="M296" s="3" t="s">
        <v>389</v>
      </c>
      <c r="P296" s="3" t="s">
        <v>50</v>
      </c>
      <c r="Q296" s="3" t="s">
        <v>3298</v>
      </c>
      <c r="AC296" s="3" t="s">
        <v>37</v>
      </c>
      <c r="AD296" s="3" t="s">
        <v>37</v>
      </c>
      <c r="AQ296" s="3" t="s">
        <v>2135</v>
      </c>
      <c r="AS296" s="3" t="s">
        <v>273</v>
      </c>
      <c r="AV296" s="3" t="s">
        <v>2136</v>
      </c>
      <c r="BI296" s="3" t="s">
        <v>2137</v>
      </c>
      <c r="BK296" s="3" t="s">
        <v>748</v>
      </c>
      <c r="BX296" s="3" t="s">
        <v>144</v>
      </c>
      <c r="CF296" s="3" t="s">
        <v>2138</v>
      </c>
      <c r="CI296" s="3" t="s">
        <v>2139</v>
      </c>
      <c r="CK296" s="3" t="s">
        <v>61</v>
      </c>
      <c r="CN296" s="3" t="s">
        <v>193</v>
      </c>
      <c r="CR296" s="3" t="s">
        <v>146</v>
      </c>
      <c r="CS296" s="3" t="s">
        <v>2140</v>
      </c>
      <c r="CU296" s="3" t="s">
        <v>100</v>
      </c>
      <c r="CV296" s="3" t="s">
        <v>100</v>
      </c>
      <c r="CW296" s="3" t="s">
        <v>100</v>
      </c>
      <c r="CX296" s="3" t="s">
        <v>100</v>
      </c>
      <c r="CY296" s="3" t="s">
        <v>100</v>
      </c>
      <c r="DF296" s="3" t="s">
        <v>2141</v>
      </c>
      <c r="DG296" s="3" t="s">
        <v>2142</v>
      </c>
      <c r="DK296" s="3" t="s">
        <v>234</v>
      </c>
      <c r="DL296" s="3" t="s">
        <v>48</v>
      </c>
    </row>
    <row r="297" spans="1:116" s="3" customFormat="1" x14ac:dyDescent="0.35">
      <c r="A297" s="3" t="s">
        <v>2899</v>
      </c>
      <c r="B297" s="3" t="s">
        <v>2900</v>
      </c>
      <c r="C297" s="3" t="s">
        <v>2901</v>
      </c>
      <c r="D297" s="3" t="s">
        <v>2902</v>
      </c>
      <c r="F297" s="3" t="s">
        <v>2903</v>
      </c>
      <c r="G297" s="4">
        <v>44137.561354166668</v>
      </c>
      <c r="H297" s="3" t="s">
        <v>48</v>
      </c>
      <c r="J297" s="3" t="s">
        <v>2904</v>
      </c>
      <c r="P297" s="3" t="s">
        <v>109</v>
      </c>
      <c r="T297" s="3" t="s">
        <v>3298</v>
      </c>
      <c r="AC297" s="3" t="s">
        <v>2905</v>
      </c>
      <c r="AD297" s="3" t="s">
        <v>2905</v>
      </c>
      <c r="AS297" s="3" t="s">
        <v>111</v>
      </c>
      <c r="AV297" s="3" t="s">
        <v>463</v>
      </c>
      <c r="BK297" s="3" t="s">
        <v>2906</v>
      </c>
      <c r="BX297" s="3" t="s">
        <v>18</v>
      </c>
      <c r="CK297" s="3" t="s">
        <v>61</v>
      </c>
      <c r="CN297" s="3" t="s">
        <v>193</v>
      </c>
      <c r="CR297" s="3" t="s">
        <v>73</v>
      </c>
      <c r="CU297" s="3" t="s">
        <v>100</v>
      </c>
      <c r="CV297" s="3" t="s">
        <v>100</v>
      </c>
      <c r="CW297" s="3" t="s">
        <v>75</v>
      </c>
      <c r="CX297" s="3" t="s">
        <v>75</v>
      </c>
      <c r="CY297" s="3" t="s">
        <v>75</v>
      </c>
      <c r="CZ297" s="3" t="s">
        <v>100</v>
      </c>
      <c r="DA297" s="3" t="s">
        <v>100</v>
      </c>
      <c r="DB297" s="3" t="s">
        <v>75</v>
      </c>
    </row>
    <row r="298" spans="1:116" s="3" customFormat="1" x14ac:dyDescent="0.35">
      <c r="A298" s="3" t="s">
        <v>2976</v>
      </c>
      <c r="B298" s="3" t="s">
        <v>708</v>
      </c>
      <c r="C298" s="3" t="s">
        <v>2977</v>
      </c>
      <c r="D298" s="3" t="s">
        <v>1507</v>
      </c>
      <c r="E298" s="3">
        <v>7637455043</v>
      </c>
      <c r="F298" s="3" t="s">
        <v>2978</v>
      </c>
      <c r="G298" s="4">
        <v>44137.53197916667</v>
      </c>
      <c r="H298" s="3" t="s">
        <v>48</v>
      </c>
      <c r="J298" s="3" t="s">
        <v>83</v>
      </c>
      <c r="M298" s="3" t="s">
        <v>389</v>
      </c>
      <c r="P298" s="3" t="s">
        <v>85</v>
      </c>
      <c r="R298" s="3" t="s">
        <v>3298</v>
      </c>
      <c r="AC298" s="3" t="s">
        <v>2979</v>
      </c>
      <c r="AD298" s="3" t="s">
        <v>2979</v>
      </c>
      <c r="AS298" s="3" t="s">
        <v>87</v>
      </c>
      <c r="AV298" s="3" t="s">
        <v>142</v>
      </c>
      <c r="BK298" s="3" t="s">
        <v>695</v>
      </c>
      <c r="BX298" s="3" t="s">
        <v>713</v>
      </c>
      <c r="CF298" s="3">
        <v>100</v>
      </c>
      <c r="CG298" s="3">
        <v>12300</v>
      </c>
      <c r="CI298" s="3" t="s">
        <v>2980</v>
      </c>
      <c r="CK298" s="3" t="s">
        <v>61</v>
      </c>
      <c r="CN298" s="3" t="s">
        <v>99</v>
      </c>
      <c r="CP298" s="3" t="s">
        <v>2981</v>
      </c>
      <c r="CR298" s="3" t="s">
        <v>146</v>
      </c>
      <c r="CS298" s="3" t="s">
        <v>2982</v>
      </c>
      <c r="CU298" s="3" t="s">
        <v>76</v>
      </c>
      <c r="CV298" s="3" t="s">
        <v>76</v>
      </c>
      <c r="CW298" s="3" t="s">
        <v>75</v>
      </c>
      <c r="CX298" s="3" t="s">
        <v>100</v>
      </c>
      <c r="CY298" s="3" t="s">
        <v>100</v>
      </c>
      <c r="CZ298" s="3" t="s">
        <v>100</v>
      </c>
      <c r="DA298" s="3" t="s">
        <v>75</v>
      </c>
      <c r="DB298" s="3" t="s">
        <v>76</v>
      </c>
      <c r="DF298" s="3" t="s">
        <v>2983</v>
      </c>
      <c r="DG298" s="3" t="s">
        <v>2984</v>
      </c>
      <c r="DJ298" s="3" t="s">
        <v>219</v>
      </c>
      <c r="DK298" s="3" t="s">
        <v>234</v>
      </c>
    </row>
    <row r="299" spans="1:116" s="3" customFormat="1" x14ac:dyDescent="0.35">
      <c r="A299" s="3" t="s">
        <v>1708</v>
      </c>
      <c r="B299" s="3" t="s">
        <v>1709</v>
      </c>
      <c r="C299" s="3" t="s">
        <v>1710</v>
      </c>
      <c r="D299" s="3" t="s">
        <v>223</v>
      </c>
      <c r="E299" s="3" t="s">
        <v>1711</v>
      </c>
      <c r="F299" s="3" t="s">
        <v>1712</v>
      </c>
      <c r="G299" s="4">
        <v>44140.550694444442</v>
      </c>
      <c r="H299" s="3" t="s">
        <v>48</v>
      </c>
      <c r="J299" s="3" t="s">
        <v>1713</v>
      </c>
      <c r="P299" s="3" t="s">
        <v>85</v>
      </c>
      <c r="R299" s="3" t="s">
        <v>3298</v>
      </c>
      <c r="AC299" s="3" t="s">
        <v>1714</v>
      </c>
      <c r="AD299" s="3" t="s">
        <v>1714</v>
      </c>
      <c r="AS299" s="3" t="s">
        <v>64</v>
      </c>
      <c r="AV299" s="3" t="s">
        <v>463</v>
      </c>
      <c r="BK299" s="3" t="s">
        <v>1004</v>
      </c>
      <c r="BX299" s="3" t="s">
        <v>19</v>
      </c>
      <c r="CG299" s="3">
        <v>20</v>
      </c>
      <c r="CI299" s="3" t="s">
        <v>1715</v>
      </c>
      <c r="CK299" s="3" t="s">
        <v>61</v>
      </c>
      <c r="CN299" s="3" t="s">
        <v>72</v>
      </c>
      <c r="CP299" s="3" t="s">
        <v>1716</v>
      </c>
      <c r="CR299" s="3" t="s">
        <v>146</v>
      </c>
      <c r="CU299" s="3" t="s">
        <v>76</v>
      </c>
      <c r="CV299" s="3" t="s">
        <v>75</v>
      </c>
      <c r="CW299" s="3" t="s">
        <v>75</v>
      </c>
      <c r="CX299" s="3" t="s">
        <v>75</v>
      </c>
      <c r="CY299" s="3" t="s">
        <v>76</v>
      </c>
      <c r="CZ299" s="3" t="s">
        <v>101</v>
      </c>
      <c r="DA299" s="3" t="s">
        <v>101</v>
      </c>
      <c r="DB299" s="3" t="s">
        <v>75</v>
      </c>
      <c r="DF299" s="3" t="s">
        <v>1717</v>
      </c>
      <c r="DG299" s="3" t="s">
        <v>1718</v>
      </c>
      <c r="DK299" s="3" t="s">
        <v>234</v>
      </c>
    </row>
    <row r="300" spans="1:116" s="3" customFormat="1" x14ac:dyDescent="0.35">
      <c r="A300" s="3" t="s">
        <v>1333</v>
      </c>
      <c r="B300" s="3" t="s">
        <v>1334</v>
      </c>
      <c r="C300" s="3" t="s">
        <v>1335</v>
      </c>
      <c r="D300" s="3" t="s">
        <v>1336</v>
      </c>
      <c r="E300" s="3">
        <v>2187392239</v>
      </c>
      <c r="F300" s="3" t="s">
        <v>1337</v>
      </c>
      <c r="G300" s="4">
        <v>44144.521284722221</v>
      </c>
      <c r="H300" s="3" t="s">
        <v>61</v>
      </c>
      <c r="J300" s="3" t="s">
        <v>83</v>
      </c>
      <c r="M300" s="3" t="s">
        <v>1338</v>
      </c>
      <c r="P300" s="3" t="s">
        <v>50</v>
      </c>
      <c r="Q300" s="3" t="s">
        <v>3298</v>
      </c>
      <c r="AC300" s="3" t="s">
        <v>37</v>
      </c>
      <c r="AD300" s="3" t="s">
        <v>37</v>
      </c>
      <c r="AQ300" s="3" t="s">
        <v>1339</v>
      </c>
      <c r="AS300" s="3" t="s">
        <v>124</v>
      </c>
      <c r="AV300" s="3" t="s">
        <v>112</v>
      </c>
      <c r="BK300" s="3" t="s">
        <v>585</v>
      </c>
      <c r="BX300" s="3" t="s">
        <v>504</v>
      </c>
      <c r="CK300" s="3" t="s">
        <v>61</v>
      </c>
      <c r="CN300" s="3" t="s">
        <v>101</v>
      </c>
      <c r="CR300" s="3" t="s">
        <v>146</v>
      </c>
      <c r="CS300" s="3" t="s">
        <v>1340</v>
      </c>
      <c r="CU300" s="3" t="s">
        <v>101</v>
      </c>
      <c r="CV300" s="3" t="s">
        <v>101</v>
      </c>
      <c r="CW300" s="3" t="s">
        <v>101</v>
      </c>
      <c r="CX300" s="3" t="s">
        <v>101</v>
      </c>
      <c r="CY300" s="3" t="s">
        <v>101</v>
      </c>
      <c r="CZ300" s="3" t="s">
        <v>101</v>
      </c>
      <c r="DA300" s="3" t="s">
        <v>101</v>
      </c>
      <c r="DB300" s="3" t="s">
        <v>101</v>
      </c>
      <c r="DL300" s="3" t="s">
        <v>61</v>
      </c>
    </row>
    <row r="301" spans="1:116" s="3" customFormat="1" x14ac:dyDescent="0.35">
      <c r="A301" s="3" t="s">
        <v>3279</v>
      </c>
      <c r="F301" s="3" t="s">
        <v>3280</v>
      </c>
      <c r="G301" s="4">
        <v>44137.326064814813</v>
      </c>
      <c r="H301" s="3" t="s">
        <v>61</v>
      </c>
      <c r="J301" s="3" t="s">
        <v>83</v>
      </c>
      <c r="M301" s="3" t="s">
        <v>3281</v>
      </c>
      <c r="P301" s="3" t="s">
        <v>63</v>
      </c>
      <c r="V301" s="3" t="s">
        <v>3298</v>
      </c>
      <c r="AC301" s="3" t="s">
        <v>37</v>
      </c>
      <c r="AD301" s="3" t="s">
        <v>37</v>
      </c>
      <c r="AQ301" s="3" t="s">
        <v>3282</v>
      </c>
      <c r="AS301" s="3" t="s">
        <v>124</v>
      </c>
      <c r="AV301" s="3" t="s">
        <v>112</v>
      </c>
      <c r="BK301" s="3" t="s">
        <v>1004</v>
      </c>
      <c r="BX301" s="3" t="s">
        <v>391</v>
      </c>
      <c r="CF301" s="3">
        <v>60</v>
      </c>
      <c r="CI301" s="3" t="s">
        <v>3283</v>
      </c>
      <c r="CK301" s="3" t="s">
        <v>61</v>
      </c>
      <c r="CN301" s="3" t="s">
        <v>193</v>
      </c>
      <c r="CR301" s="3" t="s">
        <v>73</v>
      </c>
      <c r="CU301" s="3" t="s">
        <v>75</v>
      </c>
      <c r="CV301" s="3" t="s">
        <v>75</v>
      </c>
      <c r="CW301" s="3" t="s">
        <v>75</v>
      </c>
      <c r="CX301" s="3" t="s">
        <v>76</v>
      </c>
      <c r="CY301" s="3" t="s">
        <v>75</v>
      </c>
      <c r="CZ301" s="3" t="s">
        <v>100</v>
      </c>
      <c r="DA301" s="3" t="s">
        <v>75</v>
      </c>
      <c r="DB301" s="3" t="s">
        <v>101</v>
      </c>
      <c r="DL301" s="3" t="s">
        <v>61</v>
      </c>
    </row>
    <row r="302" spans="1:116" s="3" customFormat="1" x14ac:dyDescent="0.35">
      <c r="A302" s="3" t="s">
        <v>2743</v>
      </c>
      <c r="B302" s="3" t="s">
        <v>2744</v>
      </c>
      <c r="C302" s="3" t="s">
        <v>2745</v>
      </c>
      <c r="D302" s="3" t="s">
        <v>223</v>
      </c>
      <c r="E302" s="3">
        <v>8605616900</v>
      </c>
      <c r="F302" s="3" t="s">
        <v>2746</v>
      </c>
      <c r="G302" s="4">
        <v>44137.582060185188</v>
      </c>
      <c r="H302" s="3" t="s">
        <v>48</v>
      </c>
      <c r="J302" s="3" t="s">
        <v>1742</v>
      </c>
      <c r="P302" s="3" t="s">
        <v>85</v>
      </c>
      <c r="R302" s="3" t="s">
        <v>3298</v>
      </c>
      <c r="AC302" s="3" t="s">
        <v>342</v>
      </c>
      <c r="AD302" s="3" t="s">
        <v>342</v>
      </c>
      <c r="AS302" s="3" t="s">
        <v>87</v>
      </c>
      <c r="AV302" s="3" t="s">
        <v>907</v>
      </c>
      <c r="BI302" s="3" t="s">
        <v>2747</v>
      </c>
      <c r="BK302" s="3" t="s">
        <v>358</v>
      </c>
      <c r="BX302" s="3" t="s">
        <v>245</v>
      </c>
      <c r="CG302" s="3">
        <v>15</v>
      </c>
      <c r="CH302" s="3">
        <v>12</v>
      </c>
      <c r="CI302" s="3" t="s">
        <v>2748</v>
      </c>
      <c r="CK302" s="3" t="s">
        <v>61</v>
      </c>
      <c r="CN302" s="3" t="s">
        <v>72</v>
      </c>
      <c r="CP302" s="3" t="s">
        <v>2749</v>
      </c>
      <c r="CR302" s="3" t="s">
        <v>146</v>
      </c>
      <c r="CS302" s="3" t="s">
        <v>2750</v>
      </c>
      <c r="CU302" s="3" t="s">
        <v>75</v>
      </c>
      <c r="CV302" s="3" t="s">
        <v>100</v>
      </c>
      <c r="CW302" s="3" t="s">
        <v>75</v>
      </c>
      <c r="CX302" s="3" t="s">
        <v>100</v>
      </c>
      <c r="CY302" s="3" t="s">
        <v>75</v>
      </c>
      <c r="CZ302" s="3" t="s">
        <v>75</v>
      </c>
      <c r="DA302" s="3" t="s">
        <v>75</v>
      </c>
      <c r="DB302" s="3" t="s">
        <v>75</v>
      </c>
      <c r="DF302" s="3" t="s">
        <v>2751</v>
      </c>
      <c r="DG302" s="3" t="s">
        <v>2752</v>
      </c>
      <c r="DK302" s="3" t="s">
        <v>165</v>
      </c>
    </row>
    <row r="303" spans="1:116" s="3" customFormat="1" x14ac:dyDescent="0.35">
      <c r="A303" s="3" t="s">
        <v>1971</v>
      </c>
      <c r="B303" s="3" t="s">
        <v>57</v>
      </c>
      <c r="C303" s="3" t="s">
        <v>1972</v>
      </c>
      <c r="E303" s="3">
        <v>4014684064</v>
      </c>
      <c r="F303" s="3" t="s">
        <v>1973</v>
      </c>
      <c r="G303" s="4">
        <v>44139.303553240738</v>
      </c>
      <c r="H303" s="3" t="s">
        <v>48</v>
      </c>
      <c r="J303" s="3" t="s">
        <v>1606</v>
      </c>
      <c r="P303" s="3" t="s">
        <v>50</v>
      </c>
      <c r="Q303" s="3" t="s">
        <v>3298</v>
      </c>
      <c r="AC303" s="3" t="s">
        <v>1974</v>
      </c>
      <c r="AD303" s="3" t="s">
        <v>1974</v>
      </c>
      <c r="AS303" s="3" t="s">
        <v>273</v>
      </c>
      <c r="AV303" s="3" t="s">
        <v>1412</v>
      </c>
      <c r="BK303" s="3" t="s">
        <v>89</v>
      </c>
      <c r="BX303" s="3" t="s">
        <v>245</v>
      </c>
      <c r="CG303" s="3" t="s">
        <v>1975</v>
      </c>
      <c r="CH303" s="3" t="s">
        <v>1976</v>
      </c>
      <c r="CK303" s="3" t="s">
        <v>61</v>
      </c>
      <c r="CN303" s="3" t="s">
        <v>99</v>
      </c>
      <c r="CP303" s="3" t="s">
        <v>1977</v>
      </c>
      <c r="CR303" s="3" t="s">
        <v>195</v>
      </c>
      <c r="CU303" s="3" t="s">
        <v>75</v>
      </c>
      <c r="CV303" s="3" t="s">
        <v>75</v>
      </c>
      <c r="CW303" s="3" t="s">
        <v>75</v>
      </c>
      <c r="CX303" s="3" t="s">
        <v>76</v>
      </c>
      <c r="CY303" s="3" t="s">
        <v>75</v>
      </c>
      <c r="CZ303" s="3" t="s">
        <v>75</v>
      </c>
      <c r="DB303" s="3" t="s">
        <v>76</v>
      </c>
      <c r="DF303" s="3" t="s">
        <v>1978</v>
      </c>
      <c r="DG303" s="3" t="s">
        <v>1979</v>
      </c>
    </row>
    <row r="304" spans="1:116" s="3" customFormat="1" x14ac:dyDescent="0.35">
      <c r="A304" s="3" t="s">
        <v>952</v>
      </c>
      <c r="B304" s="3" t="s">
        <v>953</v>
      </c>
      <c r="C304" s="3" t="s">
        <v>954</v>
      </c>
      <c r="D304" s="3" t="s">
        <v>223</v>
      </c>
      <c r="E304" s="3">
        <v>3205638487</v>
      </c>
      <c r="F304" s="3" t="s">
        <v>955</v>
      </c>
      <c r="G304" s="4">
        <v>44144.668668981481</v>
      </c>
      <c r="H304" s="3" t="s">
        <v>61</v>
      </c>
      <c r="J304" s="3" t="s">
        <v>83</v>
      </c>
      <c r="M304" s="3" t="s">
        <v>956</v>
      </c>
      <c r="P304" s="3" t="s">
        <v>109</v>
      </c>
      <c r="T304" s="3" t="s">
        <v>3298</v>
      </c>
      <c r="AC304" s="3" t="s">
        <v>957</v>
      </c>
      <c r="AD304" s="3" t="s">
        <v>957</v>
      </c>
      <c r="AS304" s="3" t="s">
        <v>124</v>
      </c>
      <c r="AV304" s="3" t="s">
        <v>958</v>
      </c>
      <c r="BK304" s="3" t="s">
        <v>380</v>
      </c>
      <c r="BX304" s="3" t="s">
        <v>68</v>
      </c>
      <c r="CF304" s="3">
        <v>100</v>
      </c>
      <c r="CG304" s="3">
        <v>6</v>
      </c>
      <c r="CI304" s="3" t="s">
        <v>959</v>
      </c>
      <c r="CK304" s="3" t="s">
        <v>61</v>
      </c>
      <c r="CN304" s="3" t="s">
        <v>99</v>
      </c>
      <c r="CR304" s="3" t="s">
        <v>73</v>
      </c>
      <c r="CS304" s="3" t="s">
        <v>960</v>
      </c>
      <c r="CU304" s="3" t="s">
        <v>75</v>
      </c>
      <c r="CV304" s="3" t="s">
        <v>75</v>
      </c>
      <c r="CW304" s="3" t="s">
        <v>76</v>
      </c>
      <c r="CX304" s="3" t="s">
        <v>76</v>
      </c>
      <c r="CY304" s="3" t="s">
        <v>75</v>
      </c>
      <c r="CZ304" s="3" t="s">
        <v>101</v>
      </c>
      <c r="DA304" s="3" t="s">
        <v>101</v>
      </c>
      <c r="DB304" s="3" t="s">
        <v>76</v>
      </c>
      <c r="DF304" s="3" t="s">
        <v>961</v>
      </c>
      <c r="DG304" s="3" t="s">
        <v>962</v>
      </c>
      <c r="DJ304" s="3" t="s">
        <v>963</v>
      </c>
      <c r="DL304" s="3" t="s">
        <v>48</v>
      </c>
    </row>
    <row r="305" spans="1:116" s="3" customFormat="1" x14ac:dyDescent="0.35">
      <c r="A305" s="3" t="s">
        <v>3271</v>
      </c>
      <c r="B305" s="3" t="s">
        <v>3272</v>
      </c>
      <c r="C305" s="3" t="s">
        <v>3273</v>
      </c>
      <c r="E305" s="3">
        <v>2186891744</v>
      </c>
      <c r="F305" s="3" t="s">
        <v>3274</v>
      </c>
      <c r="G305" s="4">
        <v>44137.361319444448</v>
      </c>
      <c r="H305" s="3" t="s">
        <v>61</v>
      </c>
      <c r="J305" s="3" t="s">
        <v>83</v>
      </c>
      <c r="M305" s="3" t="s">
        <v>3275</v>
      </c>
      <c r="P305" s="3" t="s">
        <v>63</v>
      </c>
      <c r="V305" s="3" t="s">
        <v>3298</v>
      </c>
      <c r="AC305" s="3" t="s">
        <v>37</v>
      </c>
      <c r="AD305" s="3" t="s">
        <v>37</v>
      </c>
      <c r="AQ305" s="3" t="s">
        <v>3276</v>
      </c>
      <c r="AS305" s="3" t="s">
        <v>124</v>
      </c>
      <c r="AV305" s="3" t="s">
        <v>112</v>
      </c>
      <c r="BK305" s="3" t="s">
        <v>37</v>
      </c>
      <c r="BV305" s="3" t="s">
        <v>3277</v>
      </c>
      <c r="CR305" s="3" t="s">
        <v>73</v>
      </c>
      <c r="CS305" s="3" t="s">
        <v>3278</v>
      </c>
      <c r="DL305" s="3" t="s">
        <v>48</v>
      </c>
    </row>
    <row r="306" spans="1:116" s="3" customFormat="1" x14ac:dyDescent="0.35">
      <c r="A306" s="3" t="s">
        <v>2242</v>
      </c>
      <c r="B306" s="3" t="s">
        <v>2243</v>
      </c>
      <c r="C306" s="3" t="s">
        <v>2244</v>
      </c>
      <c r="D306" s="3" t="s">
        <v>904</v>
      </c>
      <c r="E306" s="3">
        <v>5074940924</v>
      </c>
      <c r="F306" s="3" t="s">
        <v>2245</v>
      </c>
      <c r="G306" s="4">
        <v>44138.453321759262</v>
      </c>
      <c r="H306" s="3" t="s">
        <v>48</v>
      </c>
      <c r="J306" s="3" t="s">
        <v>83</v>
      </c>
      <c r="M306" s="3" t="s">
        <v>1234</v>
      </c>
      <c r="P306" s="3" t="s">
        <v>85</v>
      </c>
      <c r="R306" s="3" t="s">
        <v>3298</v>
      </c>
      <c r="AC306" s="3" t="s">
        <v>342</v>
      </c>
      <c r="AD306" s="3" t="s">
        <v>342</v>
      </c>
      <c r="AS306" s="3" t="s">
        <v>154</v>
      </c>
      <c r="AV306" s="3" t="s">
        <v>155</v>
      </c>
      <c r="BK306" s="3" t="s">
        <v>1004</v>
      </c>
      <c r="BX306" s="3" t="s">
        <v>55</v>
      </c>
      <c r="CF306" s="3">
        <v>3</v>
      </c>
      <c r="CG306" s="3">
        <v>10</v>
      </c>
      <c r="CH306" s="3">
        <v>20</v>
      </c>
      <c r="CI306" s="3" t="s">
        <v>2246</v>
      </c>
      <c r="CK306" s="3" t="s">
        <v>48</v>
      </c>
      <c r="CL306" s="3" t="s">
        <v>2247</v>
      </c>
      <c r="CN306" s="3" t="s">
        <v>72</v>
      </c>
      <c r="CO306" s="3" t="s">
        <v>176</v>
      </c>
      <c r="CP306" s="3" t="s">
        <v>2248</v>
      </c>
      <c r="CR306" s="3" t="s">
        <v>195</v>
      </c>
      <c r="CS306" s="3" t="s">
        <v>2249</v>
      </c>
      <c r="CU306" s="3" t="s">
        <v>75</v>
      </c>
      <c r="CV306" s="3" t="s">
        <v>75</v>
      </c>
      <c r="CW306" s="3" t="s">
        <v>75</v>
      </c>
      <c r="CX306" s="3" t="s">
        <v>100</v>
      </c>
      <c r="CY306" s="3" t="s">
        <v>75</v>
      </c>
      <c r="CZ306" s="3" t="s">
        <v>75</v>
      </c>
      <c r="DA306" s="3" t="s">
        <v>75</v>
      </c>
      <c r="DB306" s="3" t="s">
        <v>75</v>
      </c>
      <c r="DF306" s="3" t="s">
        <v>2250</v>
      </c>
      <c r="DG306" s="3" t="s">
        <v>2251</v>
      </c>
      <c r="DH306" s="3" t="s">
        <v>2252</v>
      </c>
    </row>
    <row r="307" spans="1:116" s="3" customFormat="1" x14ac:dyDescent="0.35">
      <c r="A307" s="3" t="s">
        <v>90</v>
      </c>
      <c r="B307" s="3" t="s">
        <v>91</v>
      </c>
      <c r="C307" s="3" t="s">
        <v>92</v>
      </c>
      <c r="D307" s="3" t="s">
        <v>93</v>
      </c>
      <c r="F307" s="3" t="s">
        <v>94</v>
      </c>
      <c r="G307" s="4">
        <v>44158.390798611108</v>
      </c>
      <c r="H307" s="3" t="s">
        <v>48</v>
      </c>
      <c r="J307" s="3" t="s">
        <v>37</v>
      </c>
      <c r="P307" s="3" t="s">
        <v>95</v>
      </c>
      <c r="Q307" s="3" t="s">
        <v>3298</v>
      </c>
      <c r="W307" s="3" t="s">
        <v>3298</v>
      </c>
      <c r="Z307" s="3" t="s">
        <v>3298</v>
      </c>
      <c r="AC307" s="3" t="s">
        <v>96</v>
      </c>
      <c r="AD307" s="3" t="s">
        <v>96</v>
      </c>
      <c r="AS307" t="s">
        <v>3304</v>
      </c>
      <c r="AV307" s="3" t="s">
        <v>97</v>
      </c>
      <c r="BK307" s="3" t="s">
        <v>54</v>
      </c>
      <c r="BX307" s="3" t="s">
        <v>98</v>
      </c>
      <c r="CH307" s="3">
        <v>30</v>
      </c>
      <c r="CK307" s="3" t="s">
        <v>61</v>
      </c>
      <c r="CN307" s="3" t="s">
        <v>99</v>
      </c>
      <c r="CU307" s="3" t="s">
        <v>75</v>
      </c>
      <c r="CV307" s="3" t="s">
        <v>75</v>
      </c>
      <c r="CW307" s="3" t="s">
        <v>100</v>
      </c>
      <c r="CX307" s="3" t="s">
        <v>101</v>
      </c>
      <c r="CY307" s="3" t="s">
        <v>101</v>
      </c>
      <c r="CZ307" s="3" t="s">
        <v>101</v>
      </c>
      <c r="DA307" s="3" t="s">
        <v>101</v>
      </c>
      <c r="DB307" s="3" t="s">
        <v>101</v>
      </c>
      <c r="DK307" s="3" t="s">
        <v>102</v>
      </c>
    </row>
    <row r="308" spans="1:116" s="3" customFormat="1" x14ac:dyDescent="0.35">
      <c r="A308" s="3" t="s">
        <v>446</v>
      </c>
      <c r="B308" s="3" t="s">
        <v>447</v>
      </c>
      <c r="C308" s="3" t="s">
        <v>448</v>
      </c>
      <c r="D308" s="3" t="s">
        <v>429</v>
      </c>
      <c r="E308" s="3">
        <v>6127889095</v>
      </c>
      <c r="F308" s="3" t="s">
        <v>449</v>
      </c>
      <c r="G308" s="4">
        <v>44146.904513888891</v>
      </c>
      <c r="H308" s="3" t="s">
        <v>61</v>
      </c>
      <c r="J308" s="3" t="s">
        <v>83</v>
      </c>
      <c r="M308" s="3" t="s">
        <v>271</v>
      </c>
      <c r="P308" s="3" t="s">
        <v>85</v>
      </c>
      <c r="R308" s="3" t="s">
        <v>3298</v>
      </c>
      <c r="AC308" s="3" t="s">
        <v>450</v>
      </c>
      <c r="AD308" s="3" t="s">
        <v>450</v>
      </c>
      <c r="AS308" s="3" t="s">
        <v>273</v>
      </c>
      <c r="AV308" s="3" t="s">
        <v>142</v>
      </c>
      <c r="BK308" s="3" t="s">
        <v>275</v>
      </c>
      <c r="BX308" s="3" t="s">
        <v>68</v>
      </c>
      <c r="CG308" s="3">
        <v>215</v>
      </c>
      <c r="CI308" s="3" t="s">
        <v>451</v>
      </c>
      <c r="CK308" s="3" t="s">
        <v>61</v>
      </c>
      <c r="CN308" s="3" t="s">
        <v>72</v>
      </c>
      <c r="CP308" s="3" t="s">
        <v>452</v>
      </c>
      <c r="CR308" s="3" t="s">
        <v>195</v>
      </c>
      <c r="CU308" s="3" t="s">
        <v>76</v>
      </c>
      <c r="CV308" s="3" t="s">
        <v>76</v>
      </c>
      <c r="CW308" s="3" t="s">
        <v>76</v>
      </c>
      <c r="CX308" s="3" t="s">
        <v>76</v>
      </c>
      <c r="CY308" s="3" t="s">
        <v>76</v>
      </c>
      <c r="CZ308" s="3" t="s">
        <v>76</v>
      </c>
      <c r="DA308" s="3" t="s">
        <v>75</v>
      </c>
      <c r="DB308" s="3" t="s">
        <v>76</v>
      </c>
      <c r="DF308" s="3" t="s">
        <v>453</v>
      </c>
      <c r="DG308" s="3" t="s">
        <v>454</v>
      </c>
      <c r="DH308" s="3" t="s">
        <v>455</v>
      </c>
      <c r="DJ308" s="3" t="s">
        <v>164</v>
      </c>
      <c r="DK308" s="3" t="s">
        <v>456</v>
      </c>
      <c r="DL308" s="3" t="s">
        <v>48</v>
      </c>
    </row>
    <row r="309" spans="1:116" s="3" customFormat="1" x14ac:dyDescent="0.35">
      <c r="A309" s="3" t="s">
        <v>1980</v>
      </c>
      <c r="B309" s="3" t="s">
        <v>565</v>
      </c>
      <c r="C309" s="3" t="s">
        <v>1981</v>
      </c>
      <c r="D309" s="3" t="s">
        <v>1982</v>
      </c>
      <c r="E309" s="3">
        <v>3307597921</v>
      </c>
      <c r="F309" s="3" t="s">
        <v>1983</v>
      </c>
      <c r="G309" s="4">
        <v>44139.256793981483</v>
      </c>
      <c r="H309" s="3" t="s">
        <v>48</v>
      </c>
      <c r="J309" s="3" t="s">
        <v>1984</v>
      </c>
      <c r="P309" s="3" t="s">
        <v>1985</v>
      </c>
      <c r="Q309" s="3" t="s">
        <v>3298</v>
      </c>
      <c r="W309" s="3" t="s">
        <v>3298</v>
      </c>
      <c r="Y309" s="3" t="s">
        <v>3298</v>
      </c>
      <c r="Z309" s="3" t="s">
        <v>3298</v>
      </c>
      <c r="AA309" s="3" t="s">
        <v>1986</v>
      </c>
      <c r="AC309" s="3" t="s">
        <v>1852</v>
      </c>
      <c r="AD309" s="3" t="s">
        <v>1852</v>
      </c>
      <c r="AQ309" s="3" t="s">
        <v>1987</v>
      </c>
      <c r="AS309" s="3" t="s">
        <v>52</v>
      </c>
      <c r="AV309" s="3" t="s">
        <v>155</v>
      </c>
      <c r="BI309" s="3" t="s">
        <v>112</v>
      </c>
      <c r="BK309" s="3" t="s">
        <v>1988</v>
      </c>
      <c r="BX309" s="3" t="s">
        <v>1989</v>
      </c>
      <c r="CF309" s="3">
        <v>54</v>
      </c>
      <c r="CG309" s="3">
        <v>54</v>
      </c>
      <c r="CI309" s="3" t="s">
        <v>1990</v>
      </c>
      <c r="CK309" s="3" t="s">
        <v>61</v>
      </c>
      <c r="CN309" s="3" t="s">
        <v>176</v>
      </c>
      <c r="CP309" s="3" t="s">
        <v>1991</v>
      </c>
      <c r="CR309" s="3" t="s">
        <v>73</v>
      </c>
      <c r="CS309" s="3" t="s">
        <v>1992</v>
      </c>
      <c r="CU309" s="3" t="s">
        <v>75</v>
      </c>
      <c r="CV309" s="3" t="s">
        <v>100</v>
      </c>
      <c r="CW309" s="3" t="s">
        <v>100</v>
      </c>
      <c r="CX309" s="3" t="s">
        <v>75</v>
      </c>
      <c r="CY309" s="3" t="s">
        <v>75</v>
      </c>
      <c r="CZ309" s="3" t="s">
        <v>100</v>
      </c>
      <c r="DA309" s="3" t="s">
        <v>75</v>
      </c>
      <c r="DB309" s="3" t="s">
        <v>100</v>
      </c>
      <c r="DF309" s="3" t="s">
        <v>1993</v>
      </c>
      <c r="DG309" s="3" t="s">
        <v>1994</v>
      </c>
      <c r="DK309" s="3" t="s">
        <v>134</v>
      </c>
    </row>
    <row r="310" spans="1:116" s="3" customFormat="1" x14ac:dyDescent="0.35">
      <c r="A310" s="3" t="s">
        <v>2280</v>
      </c>
      <c r="B310" s="3" t="s">
        <v>2281</v>
      </c>
      <c r="C310" s="3" t="s">
        <v>2282</v>
      </c>
      <c r="D310" s="3" t="s">
        <v>2283</v>
      </c>
      <c r="E310" s="3">
        <v>3177974251</v>
      </c>
      <c r="F310" s="3" t="s">
        <v>2284</v>
      </c>
      <c r="G310" s="4">
        <v>44138.42596064815</v>
      </c>
      <c r="H310" s="3" t="s">
        <v>48</v>
      </c>
      <c r="J310" s="3" t="s">
        <v>1984</v>
      </c>
      <c r="P310" s="3" t="s">
        <v>95</v>
      </c>
      <c r="Q310" s="3" t="s">
        <v>3298</v>
      </c>
      <c r="W310" s="3" t="s">
        <v>3298</v>
      </c>
      <c r="Z310" s="3" t="s">
        <v>3298</v>
      </c>
      <c r="AC310" s="3" t="s">
        <v>441</v>
      </c>
      <c r="AD310" s="3" t="s">
        <v>441</v>
      </c>
      <c r="AS310" s="3" t="s">
        <v>273</v>
      </c>
      <c r="AV310" s="3" t="s">
        <v>2285</v>
      </c>
      <c r="BI310" s="3" t="s">
        <v>2286</v>
      </c>
      <c r="BK310" s="3" t="s">
        <v>1112</v>
      </c>
      <c r="BX310" s="3" t="s">
        <v>55</v>
      </c>
      <c r="CF310" s="3">
        <v>50</v>
      </c>
      <c r="CG310" s="3">
        <v>20</v>
      </c>
      <c r="CH310" s="3">
        <v>20</v>
      </c>
      <c r="CK310" s="3" t="s">
        <v>61</v>
      </c>
      <c r="CN310" s="3" t="s">
        <v>193</v>
      </c>
      <c r="CR310" s="3" t="s">
        <v>146</v>
      </c>
      <c r="CU310" s="3" t="s">
        <v>100</v>
      </c>
      <c r="CV310" s="3" t="s">
        <v>75</v>
      </c>
      <c r="CW310" s="3" t="s">
        <v>100</v>
      </c>
      <c r="CX310" s="3" t="s">
        <v>76</v>
      </c>
      <c r="CY310" s="3" t="s">
        <v>76</v>
      </c>
      <c r="CZ310" s="3" t="s">
        <v>100</v>
      </c>
      <c r="DA310" s="3" t="s">
        <v>75</v>
      </c>
      <c r="DB310" s="3" t="s">
        <v>76</v>
      </c>
      <c r="DC310" s="3" t="s">
        <v>101</v>
      </c>
      <c r="DK310" s="3" t="s">
        <v>102</v>
      </c>
    </row>
    <row r="311" spans="1:116" s="3" customFormat="1" x14ac:dyDescent="0.35">
      <c r="A311" s="3" t="s">
        <v>1752</v>
      </c>
      <c r="B311" s="3" t="s">
        <v>1753</v>
      </c>
      <c r="C311" s="3" t="s">
        <v>1754</v>
      </c>
      <c r="D311" s="3" t="s">
        <v>1755</v>
      </c>
      <c r="E311" s="3">
        <v>2024229822</v>
      </c>
      <c r="F311" s="3" t="s">
        <v>1756</v>
      </c>
      <c r="G311" s="4">
        <v>44140.401932870373</v>
      </c>
      <c r="H311" s="3" t="s">
        <v>48</v>
      </c>
      <c r="J311" s="3" t="s">
        <v>1757</v>
      </c>
      <c r="P311" s="3" t="s">
        <v>85</v>
      </c>
      <c r="R311" s="3" t="s">
        <v>3298</v>
      </c>
      <c r="AC311" s="3" t="s">
        <v>342</v>
      </c>
      <c r="AD311" s="3" t="s">
        <v>342</v>
      </c>
      <c r="AS311" s="3" t="s">
        <v>273</v>
      </c>
      <c r="AV311" s="3" t="s">
        <v>1758</v>
      </c>
      <c r="BK311" s="3" t="s">
        <v>275</v>
      </c>
      <c r="BX311" s="3" t="s">
        <v>245</v>
      </c>
      <c r="CG311" s="3" t="s">
        <v>1759</v>
      </c>
      <c r="CH311" s="3" t="s">
        <v>1760</v>
      </c>
      <c r="CI311" s="3" t="s">
        <v>1761</v>
      </c>
      <c r="CK311" s="3" t="s">
        <v>61</v>
      </c>
      <c r="CN311" s="3" t="s">
        <v>72</v>
      </c>
      <c r="CP311" s="3" t="s">
        <v>1762</v>
      </c>
      <c r="CR311" s="3" t="s">
        <v>146</v>
      </c>
      <c r="CS311" s="3" t="s">
        <v>1763</v>
      </c>
      <c r="CU311" s="3" t="s">
        <v>76</v>
      </c>
      <c r="CV311" s="3" t="s">
        <v>75</v>
      </c>
      <c r="CW311" s="3" t="s">
        <v>75</v>
      </c>
      <c r="CX311" s="3" t="s">
        <v>75</v>
      </c>
      <c r="CY311" s="3" t="s">
        <v>75</v>
      </c>
      <c r="CZ311" s="3" t="s">
        <v>100</v>
      </c>
      <c r="DA311" s="3" t="s">
        <v>100</v>
      </c>
      <c r="DB311" s="3" t="s">
        <v>76</v>
      </c>
      <c r="DD311" s="3" t="s">
        <v>1764</v>
      </c>
      <c r="DF311" s="3" t="s">
        <v>1765</v>
      </c>
      <c r="DG311" s="3" t="s">
        <v>1766</v>
      </c>
      <c r="DK311" s="3" t="s">
        <v>456</v>
      </c>
    </row>
    <row r="312" spans="1:116" s="3" customFormat="1" x14ac:dyDescent="0.35">
      <c r="A312" s="3" t="s">
        <v>2719</v>
      </c>
      <c r="B312" s="3" t="s">
        <v>2720</v>
      </c>
      <c r="C312" s="3" t="s">
        <v>2439</v>
      </c>
      <c r="D312" s="3" t="s">
        <v>2721</v>
      </c>
      <c r="E312" s="3">
        <v>2026260705</v>
      </c>
      <c r="F312" s="3" t="s">
        <v>2722</v>
      </c>
      <c r="G312" s="4">
        <v>44137.59101851852</v>
      </c>
      <c r="H312" s="3" t="s">
        <v>48</v>
      </c>
      <c r="J312" s="3" t="s">
        <v>1757</v>
      </c>
      <c r="P312" s="3" t="s">
        <v>50</v>
      </c>
      <c r="Q312" s="3" t="s">
        <v>3298</v>
      </c>
      <c r="AC312" s="3" t="s">
        <v>441</v>
      </c>
      <c r="AD312" s="3" t="s">
        <v>441</v>
      </c>
      <c r="AS312" s="3" t="s">
        <v>273</v>
      </c>
      <c r="AV312" s="3" t="s">
        <v>2723</v>
      </c>
      <c r="BI312" s="3" t="s">
        <v>2456</v>
      </c>
      <c r="BK312" s="3" t="s">
        <v>54</v>
      </c>
      <c r="BX312" s="3" t="s">
        <v>55</v>
      </c>
      <c r="CG312" s="3">
        <v>10</v>
      </c>
      <c r="CH312" s="3">
        <v>30</v>
      </c>
      <c r="CI312" s="3" t="s">
        <v>2724</v>
      </c>
      <c r="CK312" s="3" t="s">
        <v>48</v>
      </c>
      <c r="CL312" s="3" t="s">
        <v>2725</v>
      </c>
      <c r="CN312" s="3" t="s">
        <v>99</v>
      </c>
      <c r="CO312" s="3" t="s">
        <v>72</v>
      </c>
      <c r="CP312" s="3" t="s">
        <v>2726</v>
      </c>
      <c r="CR312" s="3" t="s">
        <v>146</v>
      </c>
      <c r="CU312" s="3" t="s">
        <v>75</v>
      </c>
      <c r="CV312" s="3" t="s">
        <v>75</v>
      </c>
      <c r="CW312" s="3" t="s">
        <v>75</v>
      </c>
      <c r="CX312" s="3" t="s">
        <v>100</v>
      </c>
      <c r="CY312" s="3" t="s">
        <v>75</v>
      </c>
      <c r="CZ312" s="3" t="s">
        <v>100</v>
      </c>
      <c r="DA312" s="3" t="s">
        <v>100</v>
      </c>
      <c r="DB312" s="3" t="s">
        <v>76</v>
      </c>
      <c r="DF312" s="3" t="s">
        <v>2727</v>
      </c>
      <c r="DG312" s="3" t="s">
        <v>2728</v>
      </c>
      <c r="DK312" s="3" t="s">
        <v>102</v>
      </c>
    </row>
  </sheetData>
  <sortState ref="D311:D345">
    <sortCondition ref="D345"/>
  </sortState>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Original</vt:lpstr>
      <vt:lpstr>Alphabetized by org</vt:lpstr>
      <vt:lpstr>Analysis - All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Meghan Paul-Cook</dc:creator>
  <cp:lastModifiedBy>Meghan Paul-Cook</cp:lastModifiedBy>
  <dcterms:created xsi:type="dcterms:W3CDTF">2020-11-23T15:28:37Z</dcterms:created>
  <dcterms:modified xsi:type="dcterms:W3CDTF">2020-11-23T21:53:06Z</dcterms:modified>
</cp:coreProperties>
</file>